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NicolasGodoi\Downloads\"/>
    </mc:Choice>
  </mc:AlternateContent>
  <xr:revisionPtr revIDLastSave="0" documentId="13_ncr:1_{F38081EF-FE05-46E8-A689-80E7D07597AA}" xr6:coauthVersionLast="47" xr6:coauthVersionMax="47" xr10:uidLastSave="{00000000-0000-0000-0000-000000000000}"/>
  <bookViews>
    <workbookView xWindow="-120" yWindow="-120" windowWidth="20730" windowHeight="11040" tabRatio="601" xr2:uid="{00000000-000D-0000-FFFF-FFFF00000000}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5" i="1" l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64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37" i="1"/>
  <c r="H128" i="1"/>
  <c r="H129" i="1"/>
  <c r="H130" i="1"/>
  <c r="H131" i="1"/>
  <c r="H132" i="1"/>
  <c r="H133" i="1"/>
  <c r="H134" i="1"/>
  <c r="H127" i="1"/>
  <c r="H121" i="1"/>
  <c r="H122" i="1"/>
  <c r="H123" i="1"/>
  <c r="H124" i="1"/>
  <c r="H120" i="1"/>
  <c r="H113" i="1"/>
  <c r="H114" i="1"/>
  <c r="H115" i="1"/>
  <c r="H116" i="1"/>
  <c r="H117" i="1"/>
  <c r="H112" i="1"/>
  <c r="H103" i="1"/>
  <c r="H104" i="1"/>
  <c r="H105" i="1"/>
  <c r="H106" i="1"/>
  <c r="H107" i="1"/>
  <c r="H108" i="1"/>
  <c r="H109" i="1"/>
  <c r="H102" i="1"/>
  <c r="H96" i="1"/>
  <c r="H97" i="1"/>
  <c r="H98" i="1"/>
  <c r="H99" i="1"/>
  <c r="H95" i="1"/>
  <c r="H91" i="1"/>
  <c r="H92" i="1"/>
  <c r="H90" i="1"/>
  <c r="H87" i="1"/>
  <c r="H86" i="1"/>
  <c r="H83" i="1"/>
  <c r="H84" i="1" s="1"/>
  <c r="H78" i="1"/>
  <c r="H79" i="1"/>
  <c r="H80" i="1"/>
  <c r="H77" i="1"/>
  <c r="H18" i="1"/>
  <c r="H65" i="1"/>
  <c r="H64" i="1"/>
  <c r="H40" i="1"/>
  <c r="H39" i="1"/>
  <c r="H17" i="1"/>
  <c r="H35" i="1"/>
  <c r="H22" i="1"/>
  <c r="H26" i="1"/>
  <c r="H27" i="1"/>
  <c r="H54" i="1"/>
  <c r="H55" i="1"/>
  <c r="H69" i="1"/>
  <c r="H59" i="1"/>
  <c r="H41" i="1"/>
  <c r="H38" i="1"/>
  <c r="H178" i="1" l="1"/>
  <c r="H162" i="1"/>
  <c r="H135" i="1"/>
  <c r="H125" i="1"/>
  <c r="H118" i="1"/>
  <c r="H110" i="1"/>
  <c r="H100" i="1"/>
  <c r="H93" i="1"/>
  <c r="H88" i="1"/>
  <c r="H81" i="1"/>
  <c r="H42" i="1"/>
  <c r="H58" i="1"/>
  <c r="H53" i="1"/>
  <c r="H50" i="1"/>
  <c r="H49" i="1"/>
  <c r="H63" i="1"/>
  <c r="H62" i="1"/>
  <c r="H61" i="1"/>
  <c r="H34" i="1"/>
  <c r="H33" i="1"/>
  <c r="H28" i="1"/>
  <c r="H29" i="1"/>
  <c r="C186" i="1"/>
  <c r="I170" i="1" s="1"/>
  <c r="H181" i="1"/>
  <c r="H180" i="1"/>
  <c r="H74" i="1"/>
  <c r="H73" i="1"/>
  <c r="H72" i="1"/>
  <c r="H71" i="1"/>
  <c r="H70" i="1"/>
  <c r="H66" i="1"/>
  <c r="H60" i="1"/>
  <c r="H57" i="1"/>
  <c r="H56" i="1"/>
  <c r="H48" i="1"/>
  <c r="H47" i="1"/>
  <c r="H46" i="1"/>
  <c r="H45" i="1"/>
  <c r="H44" i="1"/>
  <c r="H24" i="1"/>
  <c r="H23" i="1"/>
  <c r="H25" i="1"/>
  <c r="H32" i="1"/>
  <c r="H31" i="1"/>
  <c r="H30" i="1"/>
  <c r="H21" i="1"/>
  <c r="H16" i="1"/>
  <c r="H15" i="1"/>
  <c r="H14" i="1"/>
  <c r="H13" i="1"/>
  <c r="H12" i="1"/>
  <c r="H9" i="1"/>
  <c r="H8" i="1"/>
  <c r="I171" i="1" l="1"/>
  <c r="I168" i="1"/>
  <c r="I176" i="1"/>
  <c r="I166" i="1"/>
  <c r="I165" i="1"/>
  <c r="I177" i="1"/>
  <c r="I173" i="1"/>
  <c r="I175" i="1"/>
  <c r="I169" i="1"/>
  <c r="I167" i="1"/>
  <c r="I143" i="1"/>
  <c r="G15" i="1"/>
  <c r="G173" i="1"/>
  <c r="G164" i="1"/>
  <c r="G172" i="1"/>
  <c r="G167" i="1"/>
  <c r="G170" i="1"/>
  <c r="G174" i="1"/>
  <c r="G171" i="1"/>
  <c r="G177" i="1"/>
  <c r="G168" i="1"/>
  <c r="G175" i="1"/>
  <c r="G176" i="1"/>
  <c r="G169" i="1"/>
  <c r="I172" i="1"/>
  <c r="G166" i="1"/>
  <c r="G165" i="1"/>
  <c r="I174" i="1"/>
  <c r="I164" i="1"/>
  <c r="I157" i="1"/>
  <c r="I153" i="1"/>
  <c r="I145" i="1"/>
  <c r="I149" i="1"/>
  <c r="I150" i="1"/>
  <c r="I161" i="1"/>
  <c r="I147" i="1"/>
  <c r="I152" i="1"/>
  <c r="I158" i="1"/>
  <c r="I144" i="1"/>
  <c r="I142" i="1"/>
  <c r="I139" i="1"/>
  <c r="I140" i="1"/>
  <c r="I129" i="1"/>
  <c r="G161" i="1"/>
  <c r="G153" i="1"/>
  <c r="G145" i="1"/>
  <c r="I141" i="1"/>
  <c r="G160" i="1"/>
  <c r="G152" i="1"/>
  <c r="G144" i="1"/>
  <c r="G141" i="1"/>
  <c r="G151" i="1"/>
  <c r="G154" i="1"/>
  <c r="G159" i="1"/>
  <c r="G143" i="1"/>
  <c r="G137" i="1"/>
  <c r="G158" i="1"/>
  <c r="G150" i="1"/>
  <c r="G142" i="1"/>
  <c r="I137" i="1"/>
  <c r="G157" i="1"/>
  <c r="G149" i="1"/>
  <c r="G140" i="1"/>
  <c r="I138" i="1"/>
  <c r="G155" i="1"/>
  <c r="G147" i="1"/>
  <c r="I146" i="1"/>
  <c r="G146" i="1"/>
  <c r="G156" i="1"/>
  <c r="G148" i="1"/>
  <c r="G139" i="1"/>
  <c r="G138" i="1"/>
  <c r="I154" i="1"/>
  <c r="I155" i="1"/>
  <c r="I148" i="1"/>
  <c r="I159" i="1"/>
  <c r="I156" i="1"/>
  <c r="I151" i="1"/>
  <c r="I160" i="1"/>
  <c r="I128" i="1"/>
  <c r="I122" i="1"/>
  <c r="G132" i="1"/>
  <c r="I130" i="1"/>
  <c r="I134" i="1"/>
  <c r="G130" i="1"/>
  <c r="G129" i="1"/>
  <c r="G134" i="1"/>
  <c r="G128" i="1"/>
  <c r="I131" i="1"/>
  <c r="G127" i="1"/>
  <c r="G131" i="1"/>
  <c r="G133" i="1"/>
  <c r="I133" i="1"/>
  <c r="I132" i="1"/>
  <c r="I127" i="1"/>
  <c r="I121" i="1"/>
  <c r="I120" i="1"/>
  <c r="I115" i="1"/>
  <c r="G124" i="1"/>
  <c r="G121" i="1"/>
  <c r="G123" i="1"/>
  <c r="G122" i="1"/>
  <c r="G120" i="1"/>
  <c r="I123" i="1"/>
  <c r="I124" i="1"/>
  <c r="I113" i="1"/>
  <c r="I105" i="1"/>
  <c r="G115" i="1"/>
  <c r="I112" i="1"/>
  <c r="G114" i="1"/>
  <c r="G113" i="1"/>
  <c r="G112" i="1"/>
  <c r="I117" i="1"/>
  <c r="G117" i="1"/>
  <c r="I114" i="1"/>
  <c r="G116" i="1"/>
  <c r="I116" i="1"/>
  <c r="I104" i="1"/>
  <c r="I102" i="1"/>
  <c r="I103" i="1"/>
  <c r="I106" i="1"/>
  <c r="I96" i="1"/>
  <c r="G109" i="1"/>
  <c r="G108" i="1"/>
  <c r="G107" i="1"/>
  <c r="G105" i="1"/>
  <c r="G102" i="1"/>
  <c r="G104" i="1"/>
  <c r="G106" i="1"/>
  <c r="G103" i="1"/>
  <c r="I107" i="1"/>
  <c r="I108" i="1"/>
  <c r="I109" i="1"/>
  <c r="I99" i="1"/>
  <c r="G99" i="1"/>
  <c r="G97" i="1"/>
  <c r="G96" i="1"/>
  <c r="G98" i="1"/>
  <c r="G95" i="1"/>
  <c r="I97" i="1"/>
  <c r="I95" i="1"/>
  <c r="I98" i="1"/>
  <c r="I86" i="1"/>
  <c r="G92" i="1"/>
  <c r="G91" i="1"/>
  <c r="G90" i="1"/>
  <c r="I91" i="1"/>
  <c r="I92" i="1"/>
  <c r="I90" i="1"/>
  <c r="G86" i="1"/>
  <c r="G87" i="1"/>
  <c r="I87" i="1"/>
  <c r="I77" i="1"/>
  <c r="G83" i="1"/>
  <c r="I83" i="1"/>
  <c r="I84" i="1" s="1"/>
  <c r="I78" i="1"/>
  <c r="I69" i="1"/>
  <c r="G80" i="1"/>
  <c r="G79" i="1"/>
  <c r="G78" i="1"/>
  <c r="G77" i="1"/>
  <c r="I79" i="1"/>
  <c r="I80" i="1"/>
  <c r="I62" i="1"/>
  <c r="I64" i="1"/>
  <c r="I65" i="1"/>
  <c r="I33" i="1"/>
  <c r="I18" i="1"/>
  <c r="I63" i="1"/>
  <c r="I34" i="1"/>
  <c r="G61" i="1"/>
  <c r="G64" i="1"/>
  <c r="G65" i="1"/>
  <c r="G59" i="1"/>
  <c r="G18" i="1"/>
  <c r="G63" i="1"/>
  <c r="G62" i="1"/>
  <c r="G69" i="1"/>
  <c r="I61" i="1"/>
  <c r="I59" i="1"/>
  <c r="G41" i="1"/>
  <c r="G39" i="1"/>
  <c r="G40" i="1"/>
  <c r="I41" i="1"/>
  <c r="I40" i="1"/>
  <c r="I39" i="1"/>
  <c r="H51" i="1"/>
  <c r="H75" i="1"/>
  <c r="H19" i="1"/>
  <c r="G35" i="1"/>
  <c r="I17" i="1"/>
  <c r="G17" i="1"/>
  <c r="H67" i="1"/>
  <c r="H36" i="1"/>
  <c r="I35" i="1"/>
  <c r="G22" i="1"/>
  <c r="I22" i="1"/>
  <c r="G26" i="1"/>
  <c r="G27" i="1"/>
  <c r="I26" i="1"/>
  <c r="I27" i="1"/>
  <c r="H10" i="1"/>
  <c r="I28" i="1"/>
  <c r="G54" i="1"/>
  <c r="I54" i="1"/>
  <c r="G28" i="1"/>
  <c r="G55" i="1"/>
  <c r="I55" i="1"/>
  <c r="H182" i="1"/>
  <c r="G14" i="1"/>
  <c r="G38" i="1"/>
  <c r="I38" i="1"/>
  <c r="I49" i="1"/>
  <c r="I50" i="1"/>
  <c r="I53" i="1"/>
  <c r="G58" i="1"/>
  <c r="I58" i="1"/>
  <c r="G50" i="1"/>
  <c r="G53" i="1"/>
  <c r="G49" i="1"/>
  <c r="G34" i="1"/>
  <c r="G33" i="1"/>
  <c r="I29" i="1"/>
  <c r="G29" i="1"/>
  <c r="I60" i="1"/>
  <c r="I9" i="1"/>
  <c r="I23" i="1"/>
  <c r="I24" i="1"/>
  <c r="I30" i="1"/>
  <c r="I45" i="1"/>
  <c r="G31" i="1"/>
  <c r="I31" i="1"/>
  <c r="I70" i="1"/>
  <c r="G32" i="1"/>
  <c r="I13" i="1"/>
  <c r="I71" i="1"/>
  <c r="I14" i="1"/>
  <c r="I72" i="1"/>
  <c r="I56" i="1"/>
  <c r="G60" i="1"/>
  <c r="I57" i="1"/>
  <c r="I181" i="1"/>
  <c r="G23" i="1"/>
  <c r="G24" i="1"/>
  <c r="G44" i="1"/>
  <c r="G66" i="1"/>
  <c r="G21" i="1"/>
  <c r="G45" i="1"/>
  <c r="I8" i="1"/>
  <c r="I21" i="1"/>
  <c r="I44" i="1"/>
  <c r="I66" i="1"/>
  <c r="G8" i="1"/>
  <c r="G30" i="1"/>
  <c r="G46" i="1"/>
  <c r="G70" i="1"/>
  <c r="G71" i="1"/>
  <c r="G72" i="1"/>
  <c r="G73" i="1"/>
  <c r="G74" i="1"/>
  <c r="G9" i="1"/>
  <c r="G47" i="1"/>
  <c r="I46" i="1"/>
  <c r="G12" i="1"/>
  <c r="I47" i="1"/>
  <c r="I15" i="1"/>
  <c r="I48" i="1"/>
  <c r="I73" i="1"/>
  <c r="G16" i="1"/>
  <c r="G180" i="1"/>
  <c r="I12" i="1"/>
  <c r="I32" i="1"/>
  <c r="G13" i="1"/>
  <c r="G48" i="1"/>
  <c r="I16" i="1"/>
  <c r="I74" i="1"/>
  <c r="G25" i="1"/>
  <c r="G56" i="1"/>
  <c r="I25" i="1"/>
  <c r="G57" i="1"/>
  <c r="G181" i="1"/>
  <c r="I180" i="1"/>
  <c r="I178" i="1" l="1"/>
  <c r="I162" i="1"/>
  <c r="I135" i="1"/>
  <c r="I125" i="1"/>
  <c r="I118" i="1"/>
  <c r="I110" i="1"/>
  <c r="I100" i="1"/>
  <c r="I88" i="1"/>
  <c r="I93" i="1"/>
  <c r="I81" i="1"/>
  <c r="I42" i="1"/>
  <c r="I19" i="1"/>
  <c r="I75" i="1"/>
  <c r="I51" i="1"/>
  <c r="I67" i="1"/>
  <c r="I36" i="1"/>
  <c r="H184" i="1"/>
  <c r="I10" i="1"/>
  <c r="I182" i="1"/>
  <c r="I184" i="1" l="1"/>
</calcChain>
</file>

<file path=xl/sharedStrings.xml><?xml version="1.0" encoding="utf-8"?>
<sst xmlns="http://schemas.openxmlformats.org/spreadsheetml/2006/main" count="495" uniqueCount="344">
  <si>
    <t>ORÇAMENTO CENTRO ESPORTIVO PAULO LOPES GODOI  - VICTOR GRAEFF/RS</t>
  </si>
  <si>
    <t>INFORMAÇÕES GERAIS</t>
  </si>
  <si>
    <t>REFERÊNCIA DE PREÇOS</t>
  </si>
  <si>
    <t>BDI (%)</t>
  </si>
  <si>
    <t>Planilha Referência</t>
  </si>
  <si>
    <t>Data Base</t>
  </si>
  <si>
    <t>SINAPI</t>
  </si>
  <si>
    <t>CÓDIGO</t>
  </si>
  <si>
    <t>ADMINISTRAÇÃO DE OBRA</t>
  </si>
  <si>
    <t>UNIDADE</t>
  </si>
  <si>
    <t>QUANTIDADE</t>
  </si>
  <si>
    <t xml:space="preserve">PREÇO UNITÁRIO </t>
  </si>
  <si>
    <t xml:space="preserve">TOTAL </t>
  </si>
  <si>
    <t>1.1</t>
  </si>
  <si>
    <t xml:space="preserve">ENGENHEIRO CIVIL DE OBRA JUNIOR COM ENCARGOS COMPLEMENTARES </t>
  </si>
  <si>
    <t>h</t>
  </si>
  <si>
    <t>1.2</t>
  </si>
  <si>
    <t>Mestre de Obra</t>
  </si>
  <si>
    <t>SERVIÇOS PRELIMINARES</t>
  </si>
  <si>
    <t>2.1</t>
  </si>
  <si>
    <t>LIMPEZA MECANIZADA DE CAMADA VEGETAL, VEGETAÇÃO E PEQUENAS ÁRVORES (DIÂMETRO DE TRONCO MENOR QUE 0,20 M)</t>
  </si>
  <si>
    <t>m²</t>
  </si>
  <si>
    <t>2.2</t>
  </si>
  <si>
    <t>ESCAVAÇÃO HORIZONTAL EM SOLO DE 1A CATEGORIA COM TRATOR DE ESTEIRAS</t>
  </si>
  <si>
    <t>m³</t>
  </si>
  <si>
    <t>2.3</t>
  </si>
  <si>
    <t>EXECUÇÃO DE ESCRITÓRIO EM CANTEIRO DE OBRA EM CHAPA DE MADEIRA COMPENSADA, NÃO INCLUSO MOBILIÁRIO E EQUIPAMENTOS</t>
  </si>
  <si>
    <t>2.4</t>
  </si>
  <si>
    <t>ENTRADA DE ENERGIA ELÉTRICA, AÉREA, BIFÁSICA, COM CAIXA DE SOBREPOR, CABO DE 25 MM2 E DISJUNTOR DIN 50A (NÃO INCLUSO O POSTE DE CONCRETO</t>
  </si>
  <si>
    <t>un.</t>
  </si>
  <si>
    <t>2.5</t>
  </si>
  <si>
    <t>FORNECIMENTO E INSTALAÇÃO DE PLACA DE OBRA COM CHAPA GALVANIZADA E ESTRUTURA DE MADEIRA</t>
  </si>
  <si>
    <t>m</t>
  </si>
  <si>
    <t>ESCAVAÇÃO MANUAL PARA BLOCO DE COROAMENTO OU SAPATA (INCLUINDO ESCAVAÇÃO PARA COLOCAÇÃO DE FÔRMAS</t>
  </si>
  <si>
    <t>IMPERMEABILIZAÇÃO DE SUPERFÍCIE COM MANTA ASFÁLTICA, UMA CAMADA, INCLUSIVE APLICAÇÃO DE PRIMER ASFÁLTICO, E=3MM</t>
  </si>
  <si>
    <t>DRENO SUBSUPERFICIAL (SEÇÃO 0,40 X 0,40 M), COM TUBO DE PEAD CORRUGADO PERFURADO, DN 100 MM, ENCHIMENTO COM BRITA, ENVOLVIDO COM MANTA GEOTÊXTIL</t>
  </si>
  <si>
    <t>PEDRA BRITADA N. 2 (19 A 38 MM)</t>
  </si>
  <si>
    <t>CONCRETO CICLÓPICO FCK = 15MPA, 30% PEDRA DE MÃO EM VOLUME REAL, INCLUSIVE LANÇAMENTO</t>
  </si>
  <si>
    <t>Kg</t>
  </si>
  <si>
    <t>MONTAGEM E DESMONTAGEM DE FÔRMA DE PILARES RETANGULARES E ESTRUTURAS SIMILARES, PÉ-DIREITO SIMPLES, EM MADEIRA SERRADA, 2 UTILIZAÇÕES</t>
  </si>
  <si>
    <t>ALVENARIA DE VEDAÇÃO DE BLOCOS CERÂMICOS MACIÇOS DE 5X10X20CM (ESPESSURA 10CM) E ARGAMASSA DE ASSENTAMENTO COM PREPARO EM BETONEIRA</t>
  </si>
  <si>
    <t>MASSA ÚNICA, PARA RECEBIMENTO DE PINTURA OU CERÂMICA, ARGAMASSA INDUSTRIAL IZADA, PREPARO MECÂNICO, APLICADO COM EQUIPAMENTO DE MISTURA E PROJEÇÃO DE 1,5 M3/H EM FACES INTERNAS DE PAREDES, ESPESSURA DE 5MM, SEM EXECUÇÃO DE TALISCAS</t>
  </si>
  <si>
    <t>CHAPISCO APLICADO NO TETO OU EM ALVENARIA E ESTRUTURA, COM ROLO PARA TEXTURA ACRÍLICA. ARGAMASSA TRAÇO 1:4 E EMULSÃO POLIMÉRICA (ADESIVO) COM PREPARO EM BETONEIRA 400L</t>
  </si>
  <si>
    <t>Cotação</t>
  </si>
  <si>
    <t>CAIXA ENTERRADA ELÉTRICA RETANGULAR, EM ALVENARIA COM TIJOLOS CERÂMICOS MACIÇOS, FUNDO COM BRITA, DIMENSÕES INTERNAS: 0,4X0,4X0,4 M</t>
  </si>
  <si>
    <t>um.</t>
  </si>
  <si>
    <t>ESCAVAÇÃO MECANIZADA DE VALA COM PROF. ATÉ 1,5 M (MÉDIA MONTANTE E JUSANTE/UMA COMPOSIÇÃO POR TRECHO), ESCAVADEIRA (0,8 M3), LARG. DE 1,5 M A 2,5 M,EM SOLO DE 1A CATEGORIA, EM LOCAIS COM ALTO NÍVEL DE INTERFERÊNCIA</t>
  </si>
  <si>
    <t>REATERRO MECANIZADO DE VALA COM ESCAVADEIRA HIDRÁULICA (CAPACIDADE DA CAÇA MBA: 0,8 M³ / POTÊNCIA: 111 HP), LARGURA DE 1,5 A 2,5 M, PROFUNDIDADE ATÉ 1,5 M, COM SOLO DE 1ª CATEGORIA EM LOCAIS COM ALTO NÍVEL DE INTERFERÊNCIA</t>
  </si>
  <si>
    <t xml:space="preserve"> PO DE PEDRA (POSTO PEDREIRA/FORNECEDOR, SEM FRETE) camada abaixo da grama sintetica </t>
  </si>
  <si>
    <t xml:space="preserve">PAR DE REDES PARA AS GOLEIRAS DE FUTEBOL </t>
  </si>
  <si>
    <t>CORRIMÃO SIMPLES, DIÂMETRO EXTERNO = 1 1/2, EM ALUMÍNIO</t>
  </si>
  <si>
    <t>INSTALAÇÃO DE BANCO METÁLICO COM ENCOSTO, 1,60 M DE COMPRIMENTO, EM TUBO DE AÇO CARBONO COM PINTURA ELETROSTÁTICA, SOBRE PISO DE CONCRETO EXISTENTE</t>
  </si>
  <si>
    <t>INSTALAÇÃO DE LIXEIRA METÁLICA DUPLA, CAPACIDADE DE 60 L, EM TUBO DE AÇO CARBONO E CESTOS EM CHAPA DE AÇO COM PINTURA ELETROSTÁTICA, SOBRE SOLO</t>
  </si>
  <si>
    <t>BRINQUEDOS DE MADEIRA PLÁSTICA</t>
  </si>
  <si>
    <t xml:space="preserve">ELÉTRICO QUADRA </t>
  </si>
  <si>
    <t>LÂMPADA COMPACTA DE LED 10 W, BASE E27 - FORNECIMENTO E INSTALAÇÃO</t>
  </si>
  <si>
    <t>ELETRODUTO FLEXÍVEL CORRUGADO, PVC, DN 32 MM (1"), PARA CIRCUITOS TERMINAIS, INSTALADO EM LAJE - FORNECIMENTO E INSTALAÇÃO</t>
  </si>
  <si>
    <t>LUMINÁRIA DE LED PARA ILUMINAÇÃO PÚBLICA, DE 51 W ATÉ 67 W - FORNECIMENTO E INSTALAÇÃO</t>
  </si>
  <si>
    <t>um</t>
  </si>
  <si>
    <t>POSTE DECORATIVO PARA JARDIM EM AÇO TUBULAR, H = *2,5* M, SEM LUMINÁRIA - FORNECIMENTO E INSTALAÇÃO.</t>
  </si>
  <si>
    <t>ALAMBRADO PARA QUADRA POLIESPORTIVA, ESTRUTURADO POR TUBOS DE ACO GALVANIZADO, (MONTANTES COM DIAMETRO 2", TRAVESSAS E ESCORAS COM DIÂMETRO 1 ¼), COM TELA DE ARAME GALVANIZADO, FIO 10 BWG E MALHA QUADRADA 5X5CM (EXCETO MURETA)</t>
  </si>
  <si>
    <t>VEGETAÇÃO</t>
  </si>
  <si>
    <t>PLANTIO DE ARBUSTO OU CERCA VIVA</t>
  </si>
  <si>
    <t>PLANTIO DE ÁRVORE ORNAMENTAL COM ALTURA DE MUDA MAIOR QUE 2,00 M E MENOR OU IGUAL A 4,00 M</t>
  </si>
  <si>
    <t>BDI</t>
  </si>
  <si>
    <t>BDI permitido de no maximo 28,06%</t>
  </si>
  <si>
    <t>Valor minímo permitido</t>
  </si>
  <si>
    <t>Valor maxímo permitido</t>
  </si>
  <si>
    <t>Administração Central</t>
  </si>
  <si>
    <t>Seguros e Garantias</t>
  </si>
  <si>
    <t>Risco</t>
  </si>
  <si>
    <t>Despesas Financeiras</t>
  </si>
  <si>
    <t>Lucro</t>
  </si>
  <si>
    <t>PIS</t>
  </si>
  <si>
    <t>Cofins</t>
  </si>
  <si>
    <t>Cont. Previdencia sobre Receita Bruta</t>
  </si>
  <si>
    <t>ISS</t>
  </si>
  <si>
    <t>Custo com Mão de Obra</t>
  </si>
  <si>
    <t>PREÇO UNITÁRIO (com bdi)</t>
  </si>
  <si>
    <t xml:space="preserve">MUROS CONTENÇÕES </t>
  </si>
  <si>
    <t>PLAY GRAOUND</t>
  </si>
  <si>
    <t>CAMPO</t>
  </si>
  <si>
    <t>GRAMA SINTÉTICA (CAMPO) 52 MM ESPORTIVA - INCLUSO FAIXAS DEMARCAÇÃO BRANCA, AREIA CILICA, COLA PU, 10 TONELADA DE GRANULDA DE BORRACHA</t>
  </si>
  <si>
    <t>GRAMA SINTÉTICA (PLAYGROUND) DE 32MM FIBRILADA</t>
  </si>
  <si>
    <t xml:space="preserve">TOTAL CONTENÇÕES </t>
  </si>
  <si>
    <t>TOTAL  BDI</t>
  </si>
  <si>
    <t>ARQUIBANCADAS</t>
  </si>
  <si>
    <t>PINTURA LÁTEX ACRÍLICA STANDARD, APLICAÇÃO MANUAL EM PAREDES, DUAS DEMÃOS</t>
  </si>
  <si>
    <t>TOTAL ARQUIBANCADAS</t>
  </si>
  <si>
    <t>TOTAL CAMPO</t>
  </si>
  <si>
    <t>TOTAL PLAYGRAOUND</t>
  </si>
  <si>
    <t>TOTAL ELÉTRICO</t>
  </si>
  <si>
    <t>TOTAL VEGETAÇÃO</t>
  </si>
  <si>
    <r>
      <t xml:space="preserve">Endereço: </t>
    </r>
    <r>
      <rPr>
        <sz val="12"/>
        <color theme="1"/>
        <rFont val="Arial"/>
        <family val="2"/>
      </rPr>
      <t>Av João Amann, lado par, quadra 4-A, lote 226, centro.</t>
    </r>
  </si>
  <si>
    <r>
      <t>Município:</t>
    </r>
    <r>
      <rPr>
        <sz val="12"/>
        <color theme="1"/>
        <rFont val="Arial"/>
        <family val="2"/>
      </rPr>
      <t xml:space="preserve"> Victor Graeff</t>
    </r>
  </si>
  <si>
    <r>
      <t xml:space="preserve">Projeto: </t>
    </r>
    <r>
      <rPr>
        <sz val="12"/>
        <color theme="1"/>
        <rFont val="Arial"/>
        <family val="2"/>
      </rPr>
      <t>Projeto executivo centro esportivo Paulo Lopes Godoi</t>
    </r>
  </si>
  <si>
    <r>
      <t>Responsável Técnico:</t>
    </r>
    <r>
      <rPr>
        <sz val="12"/>
        <color theme="1"/>
        <rFont val="Arial"/>
        <family val="2"/>
      </rPr>
      <t xml:space="preserve"> Eng. Nicolas Sbruzzi Godoi </t>
    </r>
  </si>
  <si>
    <t>TOTAL</t>
  </si>
  <si>
    <t>EXECUÇÃO DE ESCADA EM CONCRETO ARMADO, MOLDADA IN LOCO</t>
  </si>
  <si>
    <t>RAMPA IN LOCO, FCK = 25 MPA.</t>
  </si>
  <si>
    <t>CONCRETAGEM DE PILARES, FCK = 25 MPA,</t>
  </si>
  <si>
    <t>CONCRETAGEM DE VIGAS, FCK = 25 MPA,</t>
  </si>
  <si>
    <t>CONCRETAGEM DE SAPATAS, FCK = 30 MPA,</t>
  </si>
  <si>
    <t>ARMAÇÃO DE PILAR OU VIGA DE ESTRUTURA CONVENCIONAL DE CONCRETO ARMADO UTILIZANDO AÇO CA-50 DE 12,5 MM</t>
  </si>
  <si>
    <t>ARMAÇÃO DE BLOCO, VIGA BALDRAME OU SAPATA UTILIZANDO AÇO CA-50 DE 10,0 MM - MONTAGEM</t>
  </si>
  <si>
    <t>RETIRADA DE MATERIAL DE 3ª CATEGORIA (APÓS ESCAVAÇÃO/DESMONTE) EM VALAS, COM  RETROESCAVADEIRA - EXCLUSIVE CARGA E TRANSPORTE.</t>
  </si>
  <si>
    <t>2.6</t>
  </si>
  <si>
    <t>2.7</t>
  </si>
  <si>
    <t>TOTAL DA OBRA</t>
  </si>
  <si>
    <t>3.1</t>
  </si>
  <si>
    <t>6.1</t>
  </si>
  <si>
    <t>3.6</t>
  </si>
  <si>
    <t>3.7</t>
  </si>
  <si>
    <t>6.2</t>
  </si>
  <si>
    <t>3.2</t>
  </si>
  <si>
    <t>3.3</t>
  </si>
  <si>
    <t>3.4</t>
  </si>
  <si>
    <t>3.5</t>
  </si>
  <si>
    <t>3.8</t>
  </si>
  <si>
    <t>3.9</t>
  </si>
  <si>
    <t>3.10</t>
  </si>
  <si>
    <t>3.11</t>
  </si>
  <si>
    <t>3.12</t>
  </si>
  <si>
    <t>3.13</t>
  </si>
  <si>
    <t>3.14</t>
  </si>
  <si>
    <t>3.15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</si>
  <si>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</si>
  <si>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</si>
  <si>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</si>
  <si>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</si>
  <si>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</si>
  <si>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</si>
  <si>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</si>
  <si>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</si>
  <si>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</si>
  <si>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</si>
  <si>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</si>
  <si>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</si>
  <si>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</si>
  <si>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</si>
  <si>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</si>
  <si>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</si>
  <si>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</si>
  <si>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</si>
  <si>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</si>
  <si>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7.1</t>
  </si>
  <si>
    <t>7.2</t>
  </si>
  <si>
    <t>7.3</t>
  </si>
  <si>
    <t>7.4</t>
  </si>
  <si>
    <t>7.5</t>
  </si>
  <si>
    <t>7.6</t>
  </si>
  <si>
    <t>8.1</t>
  </si>
  <si>
    <t>8.2</t>
  </si>
  <si>
    <t>PEDRA GRÊS</t>
  </si>
  <si>
    <t>4.3</t>
  </si>
  <si>
    <t>4.4</t>
  </si>
  <si>
    <t>CONCRETAGEM DE EDIFICAÇÕES (PAREDES E LAJES) FEITAS COM SISTEMA DE FÔRMAS M3
MANUSEÁVEIS, COM CONCRETO USINADO AUTOADENSÁVEL FCK 25 MPA</t>
  </si>
  <si>
    <t>EMBOÇO OU MASSA ÚNICA EM ARGAMASSA TRAÇO 1:2:8, PREPARO MECÂNICO COM BETON M2
EIRA 400 L, APLICADA MANUALMENTE EM PANOS CEGOS DE FACHADA (SEM PRESENÇA D
E VÃOS), ESPESSURA DE 45 MM</t>
  </si>
  <si>
    <t>6.13</t>
  </si>
  <si>
    <t>6.14</t>
  </si>
  <si>
    <t>und</t>
  </si>
  <si>
    <t>CERCA COM MOURÕES DE CONCRETO, RETO, H=2,30 M, ESPAÇAMENTO DE 2,5 M, CRAVA M
DOS 0,5 M, COM 4 FIOS DE ARAME DE AÇO OVALADO 15X17 - FORNECIMENTO E INSTA
LAÇÃO</t>
  </si>
  <si>
    <t>TORNEIRA PLÁSTICA 3/4 PARA TANQUE - FORNECIMENTO E INSTALAÇÃO</t>
  </si>
  <si>
    <t>TUBO, PVC, SOLDÁVEL, DN 25MM, INSTALADO EM RAMAL OU SUB-RAMAL DE ÁGUA</t>
  </si>
  <si>
    <t>PINTURA DE PISO COM TINTA ACRÍLICA, APLICAÇÃO MANUAL, 3 DEMÃOS, INCLUSO FUNDO PREPARADOR</t>
  </si>
  <si>
    <t xml:space="preserve"> POSTE DE AÇO CONICO CONTÍNUO CURVO SIMPLES, ENGASTADO, H=9M,</t>
  </si>
  <si>
    <r>
      <t>Data:</t>
    </r>
    <r>
      <rPr>
        <sz val="12"/>
        <color theme="1"/>
        <rFont val="Arial"/>
        <family val="2"/>
      </rPr>
      <t xml:space="preserve"> 02/2024</t>
    </r>
  </si>
  <si>
    <t>PASSEIO E CICLOVIA</t>
  </si>
  <si>
    <t>8.3</t>
  </si>
  <si>
    <t>8.4</t>
  </si>
  <si>
    <t>EXECUÇÃO DE PASSEIO (CALÇADA) OU PISO DE CONCRETO COM CONCRETO MOLDADO IN LOCO, USINADO, ACABAMENTO CONVENCIONAL, ESPESSURA 6CM, ARMADO</t>
  </si>
  <si>
    <t>CAIXA PARA BOCA DE LOBO SIMPLES RETANGULAR, EM ALVENARIA COM TIJOLOS CERÂMICOS MACIÇOS, DIMENSÕES INTERNAS: 0.6X1X1.2M</t>
  </si>
  <si>
    <t>ASSENTAMENTO DE GUIA (MEIO-FIO) EM TRECHO RETO, CONFECCIONADA EM CONCRETO PRÉ-FABRICADO, DIMENSOES 39X6.5X6.5X19 CM, PARA DELIMITAÇÃO DE JARDINS, PRAÇAS OU PASSEIOS</t>
  </si>
  <si>
    <t>PINTURA DE PISO COM TINTA ACRILICA, APLICAÇÃO MANUAL, 3 DEMAOS, INCLUSO FUNDO PREPARADOR</t>
  </si>
  <si>
    <t>TOTAL PASSEIO DE CICLOVIA</t>
  </si>
  <si>
    <t>9.1</t>
  </si>
  <si>
    <t>LETREIRO FACHADA</t>
  </si>
  <si>
    <t>PAINEL RIPADO EM ACM AMADEIRADO COM LETREIRO EM RELEVO PVC BRANCO</t>
  </si>
  <si>
    <t>COTAÇÃO</t>
  </si>
  <si>
    <t>TOTAL LETREIRO FACHADA</t>
  </si>
  <si>
    <t>PLUVIAL</t>
  </si>
  <si>
    <t>10.1</t>
  </si>
  <si>
    <t>10.2</t>
  </si>
  <si>
    <t>TUBO PVC, SÉRIE R, ÁGUA PLUVIAL, DM 100MM, FORNECIDO E INSTALADO</t>
  </si>
  <si>
    <t>TOTAL PLUVIAL</t>
  </si>
  <si>
    <t>TELHADO CAIXA D'ÁGUA</t>
  </si>
  <si>
    <t>11.1</t>
  </si>
  <si>
    <t>11.2</t>
  </si>
  <si>
    <t>11.3</t>
  </si>
  <si>
    <t>TELHAMENTO COM TELHA DE AÇO/ALUMINIO E=0.5MM, COM ATÉ 2 ÁGUAS, INCLUSO IÇAMENTO</t>
  </si>
  <si>
    <t>CALHA EM CHAPA DE AÇO GALVANIZADO NUMERO 24, DESENVOLVIMENTO DE 33CM, INCLUSO TRANSPORTE VERTICAL</t>
  </si>
  <si>
    <t>CHAPIM (RUFO CAPA) EM AÇO GALVANIZADO CORTE 33</t>
  </si>
  <si>
    <t>TOTAL TELHADO CAIXA D'ÁGUA</t>
  </si>
  <si>
    <t>ESQUADRIAS</t>
  </si>
  <si>
    <t>12.1</t>
  </si>
  <si>
    <t>12.2</t>
  </si>
  <si>
    <t>12.3</t>
  </si>
  <si>
    <t>12.4</t>
  </si>
  <si>
    <t>12.5</t>
  </si>
  <si>
    <t>PORTA EM ALUMINIO DE ABRIR TIPO VENEZIANA COM GUARNIÇÃO</t>
  </si>
  <si>
    <t>PORTA DE COLO COPA</t>
  </si>
  <si>
    <t>RODAPÉ EM POLIESTIRENO</t>
  </si>
  <si>
    <t>ALVENARIA DE VEDAÇÃO COM ELEMENTO VAZADO DE CERÂMICA (COBOGÓ) DE 7X20X20CM E ARGAMASSA DE ASSENTAMENTO COM PREPARO EM BETONEIRA</t>
  </si>
  <si>
    <t>TOTAL ESQUADRIAS</t>
  </si>
  <si>
    <t>REVESTIMENTOS E PINTURAS</t>
  </si>
  <si>
    <t>TOTAL REVESTIMENTOS E PINTURAS</t>
  </si>
  <si>
    <t>13.1</t>
  </si>
  <si>
    <t>13.2</t>
  </si>
  <si>
    <t>13.3</t>
  </si>
  <si>
    <t>13.4</t>
  </si>
  <si>
    <t>13.5</t>
  </si>
  <si>
    <t>13.6</t>
  </si>
  <si>
    <t>13.7</t>
  </si>
  <si>
    <t>13.8</t>
  </si>
  <si>
    <t>PINTURA LÁTEX ACRÍLICA STANDARD, APLICAÇÃO MANUAL EM TETO, DUAS DEMÃOS</t>
  </si>
  <si>
    <t>REVESTIMENTO CERÂMICO PARA PISO COM PLACAS TIPO ESMALTADA EXTRA DE DIMENSÕES 35X35CM APLICADAS EM AMBIENTES DE ÁREA ENTRE 5M² E 10M²</t>
  </si>
  <si>
    <t>REVESTIMENTO CERÂMICO PARA PAREDES INTERNAS COM PLACAS TIPO ESMALTADA EXTRA DE DIMENSÕES 20X20CM APLICADAS NA ALTURA INTEIRA DAS PAREDES</t>
  </si>
  <si>
    <t>PISO EM GRANITO APLICADO EM AMBIENTES INTERNOS</t>
  </si>
  <si>
    <t>SOLEIRA EM GRANITO, LARGURA 15CM, ESPESSURA 2,0CM</t>
  </si>
  <si>
    <t>LIMPEZA DE PISO CERÂMICO OU PORCELANATO COM VASSOURA A SECO</t>
  </si>
  <si>
    <t>FUNDAÇÃO</t>
  </si>
  <si>
    <t>14.1</t>
  </si>
  <si>
    <t>14.2</t>
  </si>
  <si>
    <t>14.3</t>
  </si>
  <si>
    <t>14.4</t>
  </si>
  <si>
    <t>14.5</t>
  </si>
  <si>
    <t>14.6</t>
  </si>
  <si>
    <t>CONCRETO FCK 25MPA, - PREPARO MECÂNICO COM BETONEIRA 400L</t>
  </si>
  <si>
    <t>ARMAÇÃO DE ESTRUTURA CONVENCIONAL DE CA UTILIZANDO AÇO CA-50 DE 10,0MM</t>
  </si>
  <si>
    <t>IMPERMEABILIZAÇÃO DE SUPERFICIE COM ARGAMASSA POLIMÉRICA, 3 DEMÃOS</t>
  </si>
  <si>
    <t>ESCORAMENTO DE FORMAS DE LAJE EM MADEIRA NÃO APARELHADA, PÉ-DIREITO SIMPLES, INCLUSO TRAVAMENTO</t>
  </si>
  <si>
    <t>kg</t>
  </si>
  <si>
    <t>LAJE</t>
  </si>
  <si>
    <t>TOTAL LAJE</t>
  </si>
  <si>
    <t>15.1</t>
  </si>
  <si>
    <t>15.2</t>
  </si>
  <si>
    <t>15.3</t>
  </si>
  <si>
    <t>15.4</t>
  </si>
  <si>
    <t>15.5</t>
  </si>
  <si>
    <t>LAJE PRÉ-MOLDADO UNIDIRECIONAL, BIAPOIADA, PARA FORRO, ENCHIMENTO EM CERÂMICA, VIGOTA CONVENCIONAL</t>
  </si>
  <si>
    <t>LASTRO DE CONCRETO MAGRO</t>
  </si>
  <si>
    <t>ARMAÇÃO DE BLOCO, VIGA BALDRAME OU SAPATA UTILIZANDO AÇO CA-50 DE 8,0 MM - MONTAGEM</t>
  </si>
  <si>
    <t>ALVENARIA</t>
  </si>
  <si>
    <t>16.1</t>
  </si>
  <si>
    <t>16.2</t>
  </si>
  <si>
    <t>16.3</t>
  </si>
  <si>
    <t>16.4</t>
  </si>
  <si>
    <t>16.5</t>
  </si>
  <si>
    <t>16.6</t>
  </si>
  <si>
    <t>16.7</t>
  </si>
  <si>
    <t>16.8</t>
  </si>
  <si>
    <t>LOCAÇÃO CONVENCIONAL DE OBRA</t>
  </si>
  <si>
    <t>ALVENARIA DE VEDAÇÃO DE BLOCOS CERÂMICOS MACIÇOS DE 14X19X39CM E ARGAMASSA DE ASSENTAMENTO</t>
  </si>
  <si>
    <t>ALVENARIA DE VEDAÇÃO DE BLOCOS MACIÇOS DE 5X10X20 E ARGAMASSA DE ASSENTAMENTO</t>
  </si>
  <si>
    <t>CONTRAPISO EM ARGAMASSA, PREPARO COM BETONEIRA 400L.</t>
  </si>
  <si>
    <t>MASSA ÚNICA, PARA RECEBIMENTO DE PINTURA OU CERÂMICA, PREPARO MECÂNICO, ESPESSURA DE 5MM</t>
  </si>
  <si>
    <t>CHAPISCO APLICADO NO TETO OU EM ALVENARIA E ESTRUTURA, COM ROLO PARA TEXTURA ACRÍLICA.</t>
  </si>
  <si>
    <t>TIJOLO REFRATÁRIO</t>
  </si>
  <si>
    <t>VERGA MOLDADA IN LOCO EM CONCRETO PARA PORTAS</t>
  </si>
  <si>
    <t>TOTAL ALVENARIA</t>
  </si>
  <si>
    <t>HIDRAULICO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</si>
  <si>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</si>
  <si>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</si>
  <si>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</si>
  <si>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</si>
  <si>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</si>
  <si>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</si>
  <si>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</si>
  <si>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</si>
  <si>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</si>
  <si>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</si>
  <si>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</si>
  <si>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</si>
  <si>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</si>
  <si>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</si>
  <si>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</si>
  <si>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</si>
  <si>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</si>
  <si>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</si>
  <si>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</si>
  <si>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</si>
  <si>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</si>
  <si>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</si>
  <si>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</si>
  <si>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</si>
  <si>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</si>
  <si>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VASO SANITÁRIO SINFONADO COM CAIXA ACOPLADA - LOUÇA BRANCA</t>
  </si>
  <si>
    <t>MICTÓRIO SINFONADO LOUÇA BRANCA</t>
  </si>
  <si>
    <t>LAVATÓRIO LOUÇA BRANCA COM COLUNA</t>
  </si>
  <si>
    <t>DIVISÓRIA SANITÁRIA, TIPO CABINE, EM PAINEL DE GRANILITE - EXCLUSIVE FERRAGENS</t>
  </si>
  <si>
    <t>BARRA DE APOIO RETA, EM ALUMINIO, 80CM FIXADA NA PAREDE</t>
  </si>
  <si>
    <t>CHUVEIRA ELETRICO COMUM CORPO PLASTICO</t>
  </si>
  <si>
    <t>TANQUE SÉPTICO CIRCULAR, EM CONCRETO PRÉ-MOLDADO, DIAMETRO INTERNO DE 1,4M</t>
  </si>
  <si>
    <t>FILTRO ANAERÓBIO CIRCULAR, EM CONCRETO PRÉ-MOLDADO, DIAMETRO INTERNO DE 1,88M</t>
  </si>
  <si>
    <t>SUMIDOURO CURCULAR, EM PRÉ-MOLDADO</t>
  </si>
  <si>
    <t>CAIXA D'ÁGUA DE 1000L, POLIETILENO</t>
  </si>
  <si>
    <t>TUBO PVC, SOLDAVEL, DM 32MM</t>
  </si>
  <si>
    <t>CURVA 90 GRAUS, PVC, SOLDÁVEL, DM 32MM</t>
  </si>
  <si>
    <t>TÊ, PVC, SOLDÁVEL, DM 32MM</t>
  </si>
  <si>
    <t>TUBO PVC, SERIE NORMAL, ESGOTO PREDIAL, DN 50MM</t>
  </si>
  <si>
    <t>JOELHO 90 GRAUS, PVC, SÉRIE NORMAL, ESGOTO PREDIL, DM 40MM, JUNTA SOLDÁVEL</t>
  </si>
  <si>
    <t>TUBO PVC, SÉRIE NORMAL, ESGOTO PREDIAL, DN 50MM</t>
  </si>
  <si>
    <t>JOELHO 90 GRAUS, PVC, SERIE NORMAL, ESGOTO PREDIAL, DN 50MM</t>
  </si>
  <si>
    <t>TUBO PVC, SÉRIE NORMAL, ESGOTO PREDIAL, DN 100MM</t>
  </si>
  <si>
    <t>JOELHO 90 GRAUS, PVC, SERIE NORMAL, ESGOTO PREDIAL, DN 100MM</t>
  </si>
  <si>
    <t>TUBO PV, JUNTA ELASTICA, DN 100MM, PARA COLETAR PREDIAL DE ESGOTO</t>
  </si>
  <si>
    <t>KIT DE REGISTRO DE PRESSÃO BRUTO DE LATÃO, INCLUSIVE CONEXÕES, ROSCAVÉL, INSTALADO EM RAMAL DE ÁGUA FRIA</t>
  </si>
  <si>
    <t>CAIXA DE INSPEÇÃO PARA ATERRAMENTO</t>
  </si>
  <si>
    <t>CAIXA DE GORDURA PEQUENA</t>
  </si>
  <si>
    <t>TORNEIRA CROMADA DE MESA, PARA LAVATÓRIO, PADRÃO POPULAR</t>
  </si>
  <si>
    <t>CAIXA SINFONADA, PVC, DN 100X100X50MM</t>
  </si>
  <si>
    <t>TOTAL HIDRAULICO</t>
  </si>
  <si>
    <t>ELETRÍCO</t>
  </si>
  <si>
    <t>19.1</t>
  </si>
  <si>
    <t>19.2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</si>
  <si>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</si>
  <si>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</si>
  <si>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</si>
  <si>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</si>
  <si>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</si>
  <si>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</si>
  <si>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</si>
  <si>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</si>
  <si>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</si>
  <si>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</si>
  <si>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</si>
  <si>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</si>
  <si>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</si>
  <si>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</si>
  <si>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TOMADA ALTA DE IMBUTIR (1 MODULO), 2P+T20 A</t>
  </si>
  <si>
    <t>TOMADA MÉDIA DE IMBUTIR (1 MODULO), 2P+T20 A</t>
  </si>
  <si>
    <t>DISJUNTOR TRIPOLAR TIPO NEMA, CORRENTE NORMAL DE 10 A 50A</t>
  </si>
  <si>
    <t>INTERRUPTOR SIMPLES (1 MODULO), 10A/250V</t>
  </si>
  <si>
    <t>INTERRUPTOR SIMPLES (2 MODULOS), 10A/250V</t>
  </si>
  <si>
    <t>LUMINARIA TIPO PLAFON CIRCULAR DE SOBREPOR, COM LED DE 12/13W</t>
  </si>
  <si>
    <t>CABO DE COBRE FLEXIVEL ISOLADO. 1,5MM²</t>
  </si>
  <si>
    <t>CABO DE COBRE FLEXIVEL ISOLADO. 2,5MM²</t>
  </si>
  <si>
    <t>CABO DE COBRE FLEXIVEL ISOLADO. 10MM²</t>
  </si>
  <si>
    <t>CABO DE COBRE FLEXIVEL ISOLADO. 4MM²</t>
  </si>
  <si>
    <t>CAIXA ATERRADA ELÉTRICA RETANGULAR, EM ALVENARIA COM TIJOLOS CERAMICOS MACIÇOS, FUNDO COM BRITA</t>
  </si>
  <si>
    <t>AQUECEDOR DE ÁGUA E BEBEDOURO</t>
  </si>
  <si>
    <t>QUADRO DE DISJUNTOR DE ENERGIA DE AÇO GALVANIZADO, COM BARRAMENTO TRIFASICO PARA 18 DISJUNTORES</t>
  </si>
  <si>
    <t>ELETRODUTO FLEXÍVEL CORRUGADO, PVC, DN 25 MM, PARA CIRCUITOS TERMINAIS</t>
  </si>
  <si>
    <t>IMPERMEABILIZAÇÃO DE SUPERFICIE COM MANTA ASFÁLTICA, INCLUSIVE APLICAÇÃO DE PRIMER ASFALTICO, 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</si>
</sst>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mmmm/yy"/>
    <numFmt numFmtId="165" formatCode="_-[$R$-416]\ * #,##0.00_-;\-[$R$-416]\ * #,##0.00_-;_-[$R$-416]\ * &quot;-&quot;??_-;_-@"/>
  </numFmts>
  <fonts count="15">
    <font>
      <sz val="11"/>
      <color theme="1"/>
      <name val="Calibri"/>
      <scheme val="minor"/>
    </font>
    <font>
      <b/>
      <sz val="12"/>
      <color theme="1"/>
      <name val="Arial"/>
    </font>
    <font>
      <sz val="11"/>
      <name val="Calibri"/>
    </font>
    <font>
      <b/>
      <sz val="14"/>
      <color theme="1"/>
      <name val="Arial"/>
    </font>
    <font>
      <b/>
      <sz val="12"/>
      <color theme="1"/>
      <name val="Calibri"/>
    </font>
    <font>
      <b/>
      <sz val="16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8"/>
      <name val="Calibri"/>
      <scheme val="minor"/>
    </font>
    <font>
      <b/>
      <sz val="12"/>
      <name val="Arial"/>
      <family val="2"/>
    </font>
    <font>
      <sz val="11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rgb="FFBFBFB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25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0" fontId="4" fillId="0" borderId="11" xfId="0" applyNumberFormat="1" applyFont="1" applyBorder="1" applyAlignment="1">
      <alignment vertical="center"/>
    </xf>
    <xf numFmtId="10" fontId="4" fillId="3" borderId="15" xfId="0" applyNumberFormat="1" applyFont="1" applyFill="1" applyBorder="1" applyAlignment="1">
      <alignment vertical="center"/>
    </xf>
    <xf numFmtId="10" fontId="4" fillId="0" borderId="18" xfId="0" applyNumberFormat="1" applyFont="1" applyBorder="1" applyAlignment="1">
      <alignment vertic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6" fillId="0" borderId="23" xfId="0" applyFont="1" applyBorder="1"/>
    <xf numFmtId="165" fontId="7" fillId="0" borderId="0" xfId="0" applyNumberFormat="1" applyFont="1"/>
    <xf numFmtId="0" fontId="4" fillId="0" borderId="23" xfId="0" applyFont="1" applyBorder="1"/>
    <xf numFmtId="0" fontId="7" fillId="0" borderId="23" xfId="0" applyFont="1" applyBorder="1"/>
    <xf numFmtId="0" fontId="8" fillId="4" borderId="22" xfId="0" applyFont="1" applyFill="1" applyBorder="1" applyAlignment="1">
      <alignment horizontal="center"/>
    </xf>
    <xf numFmtId="0" fontId="8" fillId="5" borderId="22" xfId="0" applyFont="1" applyFill="1" applyBorder="1"/>
    <xf numFmtId="165" fontId="8" fillId="5" borderId="22" xfId="0" applyNumberFormat="1" applyFont="1" applyFill="1" applyBorder="1"/>
    <xf numFmtId="0" fontId="8" fillId="5" borderId="22" xfId="0" applyFont="1" applyFill="1" applyBorder="1" applyAlignment="1">
      <alignment horizontal="center"/>
    </xf>
    <xf numFmtId="0" fontId="9" fillId="0" borderId="0" xfId="0" applyFont="1"/>
    <xf numFmtId="165" fontId="9" fillId="0" borderId="0" xfId="0" applyNumberFormat="1" applyFont="1"/>
    <xf numFmtId="165" fontId="8" fillId="5" borderId="22" xfId="0" applyNumberFormat="1" applyFont="1" applyFill="1" applyBorder="1" applyAlignment="1">
      <alignment horizontal="right"/>
    </xf>
    <xf numFmtId="165" fontId="8" fillId="0" borderId="22" xfId="0" applyNumberFormat="1" applyFont="1" applyBorder="1"/>
    <xf numFmtId="165" fontId="8" fillId="0" borderId="22" xfId="0" applyNumberFormat="1" applyFont="1" applyBorder="1" applyAlignment="1">
      <alignment horizontal="center"/>
    </xf>
    <xf numFmtId="165" fontId="9" fillId="0" borderId="24" xfId="0" applyNumberFormat="1" applyFont="1" applyBorder="1"/>
    <xf numFmtId="165" fontId="9" fillId="0" borderId="23" xfId="0" applyNumberFormat="1" applyFont="1" applyBorder="1"/>
    <xf numFmtId="165" fontId="8" fillId="5" borderId="27" xfId="0" applyNumberFormat="1" applyFont="1" applyFill="1" applyBorder="1"/>
    <xf numFmtId="165" fontId="8" fillId="6" borderId="27" xfId="0" applyNumberFormat="1" applyFont="1" applyFill="1" applyBorder="1" applyAlignment="1">
      <alignment horizontal="right"/>
    </xf>
    <xf numFmtId="165" fontId="10" fillId="6" borderId="27" xfId="0" applyNumberFormat="1" applyFont="1" applyFill="1" applyBorder="1" applyAlignment="1">
      <alignment horizontal="right"/>
    </xf>
    <xf numFmtId="165" fontId="10" fillId="6" borderId="22" xfId="0" applyNumberFormat="1" applyFont="1" applyFill="1" applyBorder="1"/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16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0" fontId="8" fillId="0" borderId="11" xfId="0" applyNumberFormat="1" applyFont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0" fillId="0" borderId="20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/>
    </xf>
    <xf numFmtId="0" fontId="10" fillId="0" borderId="22" xfId="0" applyFont="1" applyBorder="1" applyAlignment="1">
      <alignment wrapText="1"/>
    </xf>
    <xf numFmtId="165" fontId="10" fillId="0" borderId="22" xfId="0" applyNumberFormat="1" applyFont="1" applyBorder="1" applyAlignment="1">
      <alignment horizontal="center"/>
    </xf>
    <xf numFmtId="0" fontId="10" fillId="0" borderId="22" xfId="0" applyFont="1" applyBorder="1"/>
    <xf numFmtId="0" fontId="10" fillId="6" borderId="22" xfId="0" applyFont="1" applyFill="1" applyBorder="1" applyAlignment="1">
      <alignment wrapText="1"/>
    </xf>
    <xf numFmtId="0" fontId="10" fillId="0" borderId="23" xfId="0" applyFont="1" applyBorder="1" applyAlignment="1">
      <alignment horizontal="center"/>
    </xf>
    <xf numFmtId="165" fontId="10" fillId="0" borderId="26" xfId="0" applyNumberFormat="1" applyFont="1" applyBorder="1" applyAlignment="1">
      <alignment horizontal="center"/>
    </xf>
    <xf numFmtId="0" fontId="8" fillId="6" borderId="0" xfId="0" applyFont="1" applyFill="1"/>
    <xf numFmtId="165" fontId="8" fillId="6" borderId="25" xfId="0" applyNumberFormat="1" applyFont="1" applyFill="1" applyBorder="1"/>
    <xf numFmtId="3" fontId="10" fillId="0" borderId="22" xfId="0" applyNumberFormat="1" applyFont="1" applyBorder="1" applyAlignment="1">
      <alignment horizontal="center"/>
    </xf>
    <xf numFmtId="0" fontId="10" fillId="6" borderId="22" xfId="0" applyFont="1" applyFill="1" applyBorder="1"/>
    <xf numFmtId="165" fontId="8" fillId="0" borderId="22" xfId="0" applyNumberFormat="1" applyFont="1" applyBorder="1" applyAlignment="1">
      <alignment horizontal="center" vertical="center"/>
    </xf>
    <xf numFmtId="165" fontId="8" fillId="6" borderId="22" xfId="0" applyNumberFormat="1" applyFont="1" applyFill="1" applyBorder="1" applyAlignment="1">
      <alignment horizontal="center"/>
    </xf>
    <xf numFmtId="165" fontId="10" fillId="0" borderId="0" xfId="0" applyNumberFormat="1" applyFont="1"/>
    <xf numFmtId="10" fontId="10" fillId="0" borderId="22" xfId="0" applyNumberFormat="1" applyFont="1" applyBorder="1"/>
    <xf numFmtId="9" fontId="10" fillId="0" borderId="22" xfId="0" applyNumberFormat="1" applyFont="1" applyBorder="1"/>
    <xf numFmtId="0" fontId="10" fillId="6" borderId="22" xfId="0" applyFont="1" applyFill="1" applyBorder="1" applyAlignment="1">
      <alignment horizontal="left" vertical="top" wrapText="1"/>
    </xf>
    <xf numFmtId="0" fontId="10" fillId="6" borderId="22" xfId="0" applyFont="1" applyFill="1" applyBorder="1" applyAlignment="1">
      <alignment horizontal="center"/>
    </xf>
    <xf numFmtId="0" fontId="10" fillId="6" borderId="22" xfId="0" applyFont="1" applyFill="1" applyBorder="1" applyAlignment="1">
      <alignment vertical="center" wrapText="1"/>
    </xf>
    <xf numFmtId="0" fontId="10" fillId="6" borderId="26" xfId="0" applyFont="1" applyFill="1" applyBorder="1" applyAlignment="1">
      <alignment wrapText="1"/>
    </xf>
    <xf numFmtId="0" fontId="10" fillId="0" borderId="26" xfId="0" applyFont="1" applyBorder="1" applyAlignment="1">
      <alignment horizontal="center"/>
    </xf>
    <xf numFmtId="0" fontId="10" fillId="6" borderId="25" xfId="0" applyFont="1" applyFill="1" applyBorder="1" applyAlignment="1">
      <alignment wrapText="1"/>
    </xf>
    <xf numFmtId="0" fontId="10" fillId="0" borderId="25" xfId="0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165" fontId="8" fillId="0" borderId="30" xfId="0" applyNumberFormat="1" applyFont="1" applyBorder="1"/>
    <xf numFmtId="0" fontId="10" fillId="6" borderId="25" xfId="0" applyFont="1" applyFill="1" applyBorder="1" applyAlignment="1">
      <alignment horizontal="center"/>
    </xf>
    <xf numFmtId="0" fontId="10" fillId="8" borderId="22" xfId="0" applyFont="1" applyFill="1" applyBorder="1" applyAlignment="1">
      <alignment wrapText="1"/>
    </xf>
    <xf numFmtId="0" fontId="0" fillId="0" borderId="25" xfId="0" applyBorder="1" applyAlignment="1">
      <alignment horizontal="center"/>
    </xf>
    <xf numFmtId="44" fontId="0" fillId="0" borderId="25" xfId="1" applyFont="1" applyBorder="1"/>
    <xf numFmtId="0" fontId="8" fillId="5" borderId="22" xfId="0" applyFont="1" applyFill="1" applyBorder="1" applyAlignment="1">
      <alignment wrapText="1"/>
    </xf>
    <xf numFmtId="44" fontId="0" fillId="0" borderId="25" xfId="0" applyNumberFormat="1" applyBorder="1"/>
    <xf numFmtId="165" fontId="10" fillId="0" borderId="12" xfId="0" applyNumberFormat="1" applyFont="1" applyBorder="1"/>
    <xf numFmtId="165" fontId="13" fillId="5" borderId="26" xfId="0" applyNumberFormat="1" applyFont="1" applyFill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17" fontId="10" fillId="0" borderId="23" xfId="0" applyNumberFormat="1" applyFont="1" applyBorder="1" applyAlignment="1">
      <alignment horizontal="center"/>
    </xf>
    <xf numFmtId="165" fontId="10" fillId="0" borderId="23" xfId="0" applyNumberFormat="1" applyFont="1" applyBorder="1"/>
    <xf numFmtId="0" fontId="10" fillId="0" borderId="23" xfId="0" applyFont="1" applyBorder="1"/>
    <xf numFmtId="0" fontId="0" fillId="0" borderId="23" xfId="0" applyBorder="1"/>
    <xf numFmtId="0" fontId="10" fillId="0" borderId="27" xfId="0" applyFont="1" applyBorder="1"/>
    <xf numFmtId="165" fontId="10" fillId="0" borderId="32" xfId="0" applyNumberFormat="1" applyFont="1" applyBorder="1"/>
    <xf numFmtId="0" fontId="10" fillId="6" borderId="22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4" fillId="0" borderId="12" xfId="0" applyFont="1" applyBorder="1" applyAlignment="1">
      <alignment horizontal="center"/>
    </xf>
    <xf numFmtId="0" fontId="8" fillId="7" borderId="12" xfId="0" applyFont="1" applyFill="1" applyBorder="1" applyAlignment="1">
      <alignment horizontal="left" vertical="center"/>
    </xf>
    <xf numFmtId="0" fontId="8" fillId="7" borderId="13" xfId="0" applyFont="1" applyFill="1" applyBorder="1" applyAlignment="1">
      <alignment horizontal="left" vertical="center"/>
    </xf>
    <xf numFmtId="0" fontId="8" fillId="7" borderId="14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10" fillId="0" borderId="28" xfId="0" applyFont="1" applyBorder="1" applyAlignment="1">
      <alignment horizontal="left"/>
    </xf>
    <xf numFmtId="0" fontId="10" fillId="0" borderId="29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6" borderId="12" xfId="0" applyFont="1" applyFill="1" applyBorder="1" applyAlignment="1">
      <alignment horizontal="left"/>
    </xf>
    <xf numFmtId="0" fontId="8" fillId="6" borderId="13" xfId="0" applyFont="1" applyFill="1" applyBorder="1" applyAlignment="1">
      <alignment horizontal="left"/>
    </xf>
    <xf numFmtId="0" fontId="8" fillId="6" borderId="14" xfId="0" applyFont="1" applyFill="1" applyBorder="1" applyAlignment="1">
      <alignment horizontal="left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top"/>
    </xf>
    <xf numFmtId="0" fontId="13" fillId="5" borderId="13" xfId="0" applyFont="1" applyFill="1" applyBorder="1" applyAlignment="1">
      <alignment horizontal="left" vertical="top"/>
    </xf>
    <xf numFmtId="0" fontId="13" fillId="5" borderId="24" xfId="0" applyFont="1" applyFill="1" applyBorder="1" applyAlignment="1">
      <alignment horizontal="left" vertical="top"/>
    </xf>
    <xf numFmtId="0" fontId="13" fillId="5" borderId="31" xfId="0" applyFont="1" applyFill="1" applyBorder="1" applyAlignment="1">
      <alignment horizontal="left" vertical="top"/>
    </xf>
    <xf numFmtId="0" fontId="10" fillId="0" borderId="12" xfId="0" applyFont="1" applyBorder="1" applyAlignment="1">
      <alignment horizontal="center"/>
    </xf>
    <xf numFmtId="0" fontId="11" fillId="0" borderId="14" xfId="0" applyFont="1" applyBorder="1"/>
    <xf numFmtId="0" fontId="10" fillId="0" borderId="12" xfId="0" applyFont="1" applyBorder="1" applyAlignment="1">
      <alignment horizontal="center" wrapText="1"/>
    </xf>
    <xf numFmtId="0" fontId="11" fillId="0" borderId="14" xfId="0" applyFont="1" applyBorder="1" applyAlignment="1">
      <alignment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26"/>
  <sheetViews>
    <sheetView tabSelected="1" zoomScale="70" zoomScaleNormal="70" workbookViewId="0">
      <selection activeCell="H201" sqref="H201"/>
    </sheetView>
  </sheetViews>
  <sheetFormatPr defaultColWidth="14.42578125" defaultRowHeight="15" customHeight="1"/>
  <cols>
    <col min="1" max="1" width="16.140625" customWidth="1"/>
    <col min="2" max="2" width="15.7109375" customWidth="1"/>
    <col min="3" max="3" width="66.42578125" customWidth="1"/>
    <col min="4" max="4" width="19.5703125" customWidth="1"/>
    <col min="5" max="5" width="23" customWidth="1"/>
    <col min="6" max="6" width="24.7109375" customWidth="1"/>
    <col min="7" max="7" width="24.140625" customWidth="1"/>
    <col min="8" max="8" width="24" customWidth="1"/>
    <col min="9" max="9" width="21.42578125" customWidth="1"/>
    <col min="10" max="10" width="15.7109375" customWidth="1"/>
    <col min="11" max="12" width="8.7109375" customWidth="1"/>
    <col min="13" max="13" width="3.5703125" customWidth="1"/>
    <col min="14" max="15" width="8.7109375" customWidth="1"/>
    <col min="16" max="16" width="29.7109375" customWidth="1"/>
    <col min="17" max="29" width="8.7109375" customWidth="1"/>
  </cols>
  <sheetData>
    <row r="1" spans="1:29" ht="30" customHeight="1">
      <c r="A1" s="102"/>
      <c r="B1" s="103"/>
      <c r="C1" s="104" t="s">
        <v>0</v>
      </c>
      <c r="D1" s="103"/>
      <c r="E1" s="103"/>
      <c r="F1" s="103"/>
      <c r="G1" s="103"/>
      <c r="H1" s="103"/>
      <c r="I1" s="103"/>
      <c r="J1" s="1"/>
    </row>
    <row r="2" spans="1:29" ht="26.25" customHeight="1">
      <c r="A2" s="105" t="s">
        <v>1</v>
      </c>
      <c r="B2" s="106"/>
      <c r="C2" s="106"/>
      <c r="D2" s="106"/>
      <c r="E2" s="106"/>
      <c r="F2" s="106"/>
      <c r="G2" s="106"/>
      <c r="H2" s="106"/>
      <c r="I2" s="107"/>
      <c r="J2" s="2"/>
    </row>
    <row r="3" spans="1:29" ht="26.25" customHeight="1">
      <c r="A3" s="28" t="s">
        <v>93</v>
      </c>
      <c r="B3" s="29"/>
      <c r="C3" s="29"/>
      <c r="D3" s="29"/>
      <c r="E3" s="29"/>
      <c r="F3" s="29"/>
      <c r="G3" s="29"/>
      <c r="H3" s="29"/>
      <c r="I3" s="30"/>
      <c r="J3" s="3"/>
      <c r="N3" s="90"/>
      <c r="O3" s="91"/>
      <c r="P3" s="92"/>
    </row>
    <row r="4" spans="1:29" ht="33" customHeight="1">
      <c r="A4" s="31" t="s">
        <v>94</v>
      </c>
      <c r="B4" s="32"/>
      <c r="C4" s="32"/>
      <c r="D4" s="31" t="s">
        <v>166</v>
      </c>
      <c r="E4" s="33"/>
      <c r="F4" s="34" t="s">
        <v>2</v>
      </c>
      <c r="G4" s="35"/>
      <c r="H4" s="36"/>
      <c r="I4" s="37" t="s">
        <v>3</v>
      </c>
      <c r="J4" s="4"/>
      <c r="N4" s="93"/>
      <c r="O4" s="91"/>
      <c r="P4" s="92"/>
    </row>
    <row r="5" spans="1:29" ht="24.75" customHeight="1">
      <c r="A5" s="38" t="s">
        <v>95</v>
      </c>
      <c r="B5" s="39"/>
      <c r="C5" s="39"/>
      <c r="D5" s="33"/>
      <c r="E5" s="33"/>
      <c r="F5" s="40" t="s">
        <v>4</v>
      </c>
      <c r="G5" s="41"/>
      <c r="H5" s="42" t="s">
        <v>5</v>
      </c>
      <c r="I5" s="43">
        <v>0.25590000000000002</v>
      </c>
      <c r="J5" s="5"/>
      <c r="N5" s="93"/>
      <c r="O5" s="91"/>
      <c r="P5" s="92"/>
    </row>
    <row r="6" spans="1:29" ht="30" customHeight="1">
      <c r="A6" s="38" t="s">
        <v>96</v>
      </c>
      <c r="B6" s="39"/>
      <c r="C6" s="39"/>
      <c r="D6" s="33"/>
      <c r="E6" s="33"/>
      <c r="F6" s="44" t="s">
        <v>6</v>
      </c>
      <c r="G6" s="45"/>
      <c r="H6" s="46">
        <v>45292</v>
      </c>
      <c r="I6" s="47"/>
      <c r="J6" s="5"/>
      <c r="N6" s="93"/>
      <c r="O6" s="91"/>
      <c r="P6" s="92"/>
    </row>
    <row r="7" spans="1:29" ht="35.25" customHeight="1">
      <c r="A7" s="13">
        <v>1</v>
      </c>
      <c r="B7" s="14" t="s">
        <v>7</v>
      </c>
      <c r="C7" s="14" t="s">
        <v>8</v>
      </c>
      <c r="D7" s="14" t="s">
        <v>9</v>
      </c>
      <c r="E7" s="14" t="s">
        <v>10</v>
      </c>
      <c r="F7" s="14" t="s">
        <v>11</v>
      </c>
      <c r="G7" s="78" t="s">
        <v>78</v>
      </c>
      <c r="H7" s="14" t="s">
        <v>12</v>
      </c>
      <c r="I7" s="14" t="s">
        <v>85</v>
      </c>
      <c r="J7" s="6"/>
      <c r="K7" s="7"/>
      <c r="L7" s="7"/>
      <c r="M7" s="7"/>
      <c r="N7" s="93"/>
      <c r="O7" s="91"/>
      <c r="P7" s="9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34.5" customHeight="1">
      <c r="A8" s="48" t="s">
        <v>13</v>
      </c>
      <c r="B8" s="49">
        <v>90777</v>
      </c>
      <c r="C8" s="50" t="s">
        <v>14</v>
      </c>
      <c r="D8" s="49" t="s">
        <v>15</v>
      </c>
      <c r="E8" s="49">
        <v>30</v>
      </c>
      <c r="F8" s="51">
        <v>97.16</v>
      </c>
      <c r="G8" s="51">
        <f>SUM(F8+(F8*C186))</f>
        <v>122.02219485934651</v>
      </c>
      <c r="H8" s="51">
        <f>E8*F8</f>
        <v>2914.7999999999997</v>
      </c>
      <c r="I8" s="51">
        <f>H8+(H8*C186)</f>
        <v>3660.6658457803951</v>
      </c>
      <c r="J8" s="8"/>
    </row>
    <row r="9" spans="1:29" ht="23.25" customHeight="1">
      <c r="A9" s="48" t="s">
        <v>16</v>
      </c>
      <c r="B9" s="49">
        <v>90780</v>
      </c>
      <c r="C9" s="52" t="s">
        <v>17</v>
      </c>
      <c r="D9" s="49" t="s">
        <v>15</v>
      </c>
      <c r="E9" s="49">
        <v>140</v>
      </c>
      <c r="F9" s="51">
        <v>85.67</v>
      </c>
      <c r="G9" s="51">
        <f>SUM(F9+(F9*C186))</f>
        <v>107.5920279291912</v>
      </c>
      <c r="H9" s="51">
        <f>E9*F9</f>
        <v>11993.800000000001</v>
      </c>
      <c r="I9" s="51">
        <f>H9+(H9*C186)</f>
        <v>15062.883910086768</v>
      </c>
      <c r="J9" s="8"/>
    </row>
    <row r="10" spans="1:29" ht="23.25" customHeight="1">
      <c r="A10" s="114" t="s">
        <v>97</v>
      </c>
      <c r="B10" s="115"/>
      <c r="C10" s="115"/>
      <c r="D10" s="115"/>
      <c r="E10" s="115"/>
      <c r="F10" s="115"/>
      <c r="G10" s="116"/>
      <c r="H10" s="21">
        <f>SUM(H8:H9)</f>
        <v>14908.6</v>
      </c>
      <c r="I10" s="21">
        <f>SUM(I8:I9)</f>
        <v>18723.549755867163</v>
      </c>
      <c r="J10" s="8"/>
    </row>
    <row r="11" spans="1:29" ht="24.75" customHeight="1">
      <c r="A11" s="13">
        <v>2</v>
      </c>
      <c r="B11" s="14"/>
      <c r="C11" s="14" t="s">
        <v>18</v>
      </c>
      <c r="D11" s="14"/>
      <c r="E11" s="14"/>
      <c r="F11" s="15"/>
      <c r="G11" s="15"/>
      <c r="H11" s="15"/>
      <c r="I11" s="15"/>
      <c r="J11" s="6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54.75" customHeight="1">
      <c r="A12" s="49" t="s">
        <v>19</v>
      </c>
      <c r="B12" s="49">
        <v>98525</v>
      </c>
      <c r="C12" s="53" t="s">
        <v>20</v>
      </c>
      <c r="D12" s="49" t="s">
        <v>21</v>
      </c>
      <c r="E12" s="49">
        <v>2125</v>
      </c>
      <c r="F12" s="51">
        <v>0.43</v>
      </c>
      <c r="G12" s="51">
        <f>SUM(F12+(F12*C186))</f>
        <v>0.54003235682913753</v>
      </c>
      <c r="H12" s="51">
        <f t="shared" ref="H12:H17" si="0">E12*F12</f>
        <v>913.75</v>
      </c>
      <c r="I12" s="51">
        <f>H12+(H12*C186)</f>
        <v>1147.5687582619173</v>
      </c>
      <c r="J12" s="8"/>
    </row>
    <row r="13" spans="1:29" ht="35.25" customHeight="1">
      <c r="A13" s="49" t="s">
        <v>22</v>
      </c>
      <c r="B13" s="49">
        <v>101114</v>
      </c>
      <c r="C13" s="53" t="s">
        <v>23</v>
      </c>
      <c r="D13" s="49" t="s">
        <v>24</v>
      </c>
      <c r="E13" s="49">
        <v>175</v>
      </c>
      <c r="F13" s="51">
        <v>4.53</v>
      </c>
      <c r="G13" s="51">
        <f>SUM(F13+(F13*C186))</f>
        <v>5.6891780847348681</v>
      </c>
      <c r="H13" s="51">
        <f t="shared" si="0"/>
        <v>792.75</v>
      </c>
      <c r="I13" s="51">
        <f>H13+(H13*C186)</f>
        <v>995.60616482860178</v>
      </c>
      <c r="J13" s="8"/>
    </row>
    <row r="14" spans="1:29" ht="51" customHeight="1">
      <c r="A14" s="49" t="s">
        <v>25</v>
      </c>
      <c r="B14" s="49">
        <v>93207</v>
      </c>
      <c r="C14" s="53" t="s">
        <v>26</v>
      </c>
      <c r="D14" s="49" t="s">
        <v>21</v>
      </c>
      <c r="E14" s="49">
        <v>5</v>
      </c>
      <c r="F14" s="51">
        <v>1131.03</v>
      </c>
      <c r="G14" s="51">
        <f>SUM(F14+(F14*C186))</f>
        <v>1420.4483640568824</v>
      </c>
      <c r="H14" s="51">
        <f t="shared" si="0"/>
        <v>5655.15</v>
      </c>
      <c r="I14" s="51">
        <f>H14+(H14*C186)</f>
        <v>7102.241820284411</v>
      </c>
      <c r="J14" s="8"/>
    </row>
    <row r="15" spans="1:29" ht="47.25" customHeight="1">
      <c r="A15" s="49" t="s">
        <v>27</v>
      </c>
      <c r="B15" s="49">
        <v>101499</v>
      </c>
      <c r="C15" s="53" t="s">
        <v>28</v>
      </c>
      <c r="D15" s="49" t="s">
        <v>29</v>
      </c>
      <c r="E15" s="49">
        <v>1</v>
      </c>
      <c r="F15" s="51">
        <v>1860.23</v>
      </c>
      <c r="G15" s="51">
        <f>SUM(F15+(F15*C186))</f>
        <v>2336.2427701029455</v>
      </c>
      <c r="H15" s="51">
        <f t="shared" si="0"/>
        <v>1860.23</v>
      </c>
      <c r="I15" s="51">
        <f>H15+(H15*C186)</f>
        <v>2336.2427701029455</v>
      </c>
      <c r="J15" s="8"/>
    </row>
    <row r="16" spans="1:29" ht="47.25" customHeight="1">
      <c r="A16" s="69" t="s">
        <v>30</v>
      </c>
      <c r="B16" s="69">
        <v>103689</v>
      </c>
      <c r="C16" s="68" t="s">
        <v>31</v>
      </c>
      <c r="D16" s="69" t="s">
        <v>21</v>
      </c>
      <c r="E16" s="69">
        <v>4</v>
      </c>
      <c r="F16" s="55">
        <v>304.93</v>
      </c>
      <c r="G16" s="55">
        <f>SUM(F16+(F16*C186))</f>
        <v>382.95829434397422</v>
      </c>
      <c r="H16" s="55">
        <f t="shared" si="0"/>
        <v>1219.72</v>
      </c>
      <c r="I16" s="55">
        <f>H16+(H16*C186)</f>
        <v>1531.8331773758969</v>
      </c>
      <c r="J16" s="8"/>
    </row>
    <row r="17" spans="1:30" ht="61.5" customHeight="1">
      <c r="A17" s="69" t="s">
        <v>106</v>
      </c>
      <c r="B17" s="71">
        <v>102361</v>
      </c>
      <c r="C17" s="70" t="s">
        <v>105</v>
      </c>
      <c r="D17" s="71" t="s">
        <v>24</v>
      </c>
      <c r="E17" s="74">
        <v>180</v>
      </c>
      <c r="F17" s="72">
        <v>37.299999999999997</v>
      </c>
      <c r="G17" s="72">
        <f>SUM(F17+(F17*C186))</f>
        <v>46.844667231922855</v>
      </c>
      <c r="H17" s="72">
        <f t="shared" si="0"/>
        <v>6713.9999999999991</v>
      </c>
      <c r="I17" s="72">
        <f>H17+(H17*C186)</f>
        <v>8432.0401017461136</v>
      </c>
      <c r="J17" s="8"/>
    </row>
    <row r="18" spans="1:30" ht="84.75" customHeight="1">
      <c r="A18" s="69" t="s">
        <v>107</v>
      </c>
      <c r="B18" s="76">
        <v>101193</v>
      </c>
      <c r="C18" s="70" t="s">
        <v>161</v>
      </c>
      <c r="D18" s="71" t="s">
        <v>32</v>
      </c>
      <c r="E18" s="71">
        <v>60</v>
      </c>
      <c r="F18" s="77">
        <v>58.05</v>
      </c>
      <c r="G18" s="79">
        <f>SUM(F18+(F18*C186))</f>
        <v>72.904368171933569</v>
      </c>
      <c r="H18" s="79">
        <f>F18*E18</f>
        <v>3483</v>
      </c>
      <c r="I18" s="79">
        <f>H18+(H18*C186)</f>
        <v>4374.2620903160141</v>
      </c>
      <c r="J18" s="8"/>
    </row>
    <row r="19" spans="1:30" ht="38.25" customHeight="1">
      <c r="A19" s="100" t="s">
        <v>12</v>
      </c>
      <c r="B19" s="100"/>
      <c r="C19" s="100"/>
      <c r="D19" s="100"/>
      <c r="E19" s="100"/>
      <c r="F19" s="100"/>
      <c r="G19" s="101"/>
      <c r="H19" s="73">
        <f>SUM(H12:H18)</f>
        <v>20638.599999999999</v>
      </c>
      <c r="I19" s="73">
        <f>SUM(I12:I18)</f>
        <v>25919.7948829159</v>
      </c>
      <c r="Y19" s="7"/>
      <c r="Z19" s="7"/>
      <c r="AA19" s="7"/>
      <c r="AB19" s="7"/>
      <c r="AC19" s="7"/>
      <c r="AD19" s="7"/>
    </row>
    <row r="20" spans="1:30" ht="37.5" customHeight="1">
      <c r="A20" s="16">
        <v>3</v>
      </c>
      <c r="B20" s="14"/>
      <c r="C20" s="14" t="s">
        <v>79</v>
      </c>
      <c r="D20" s="14"/>
      <c r="E20" s="14"/>
      <c r="F20" s="15"/>
      <c r="G20" s="15"/>
      <c r="H20" s="24"/>
      <c r="I20" s="24"/>
      <c r="J20" s="6"/>
    </row>
    <row r="21" spans="1:30" ht="57" customHeight="1">
      <c r="A21" s="49" t="s">
        <v>109</v>
      </c>
      <c r="B21" s="49">
        <v>96523</v>
      </c>
      <c r="C21" s="50" t="s">
        <v>33</v>
      </c>
      <c r="D21" s="49" t="s">
        <v>24</v>
      </c>
      <c r="E21" s="66">
        <v>13</v>
      </c>
      <c r="F21" s="51">
        <v>89.96</v>
      </c>
      <c r="G21" s="51">
        <f>SUM(F21+(F21*C186))</f>
        <v>112.97979260546327</v>
      </c>
      <c r="H21" s="51">
        <f t="shared" ref="H21:H29" si="1">E21*F21</f>
        <v>1169.48</v>
      </c>
      <c r="I21" s="51">
        <f>H21+(H21*C186)</f>
        <v>1468.7373038710227</v>
      </c>
      <c r="J21" s="6"/>
    </row>
    <row r="22" spans="1:30" ht="41.25" customHeight="1">
      <c r="A22" s="49" t="s">
        <v>114</v>
      </c>
      <c r="B22" s="49">
        <v>96558</v>
      </c>
      <c r="C22" s="50" t="s">
        <v>102</v>
      </c>
      <c r="D22" s="49" t="s">
        <v>24</v>
      </c>
      <c r="E22" s="66">
        <v>8</v>
      </c>
      <c r="F22" s="51">
        <v>658.04</v>
      </c>
      <c r="G22" s="51">
        <f>SUM(F22+(F22*C186))</f>
        <v>826.42533043685034</v>
      </c>
      <c r="H22" s="51">
        <f t="shared" ref="H22" si="2">E22*F22</f>
        <v>5264.32</v>
      </c>
      <c r="I22" s="51">
        <f>H22+(H22*C186)</f>
        <v>6611.4026434948028</v>
      </c>
      <c r="J22" s="6"/>
    </row>
    <row r="23" spans="1:30" ht="49.5" customHeight="1">
      <c r="A23" s="49" t="s">
        <v>115</v>
      </c>
      <c r="B23" s="49">
        <v>92411</v>
      </c>
      <c r="C23" s="50" t="s">
        <v>39</v>
      </c>
      <c r="D23" s="49" t="s">
        <v>21</v>
      </c>
      <c r="E23" s="66">
        <v>100</v>
      </c>
      <c r="F23" s="51">
        <v>134.12</v>
      </c>
      <c r="G23" s="51">
        <f>SUM(F23+(F23*C186))</f>
        <v>168.43985976261379</v>
      </c>
      <c r="H23" s="51">
        <f t="shared" si="1"/>
        <v>13412</v>
      </c>
      <c r="I23" s="51">
        <f>H23+(H23*C186)</f>
        <v>16843.985976261378</v>
      </c>
      <c r="J23" s="8"/>
    </row>
    <row r="24" spans="1:30" ht="36.75" customHeight="1">
      <c r="A24" s="49" t="s">
        <v>116</v>
      </c>
      <c r="B24" s="49">
        <v>96546</v>
      </c>
      <c r="C24" s="50" t="s">
        <v>104</v>
      </c>
      <c r="D24" s="49" t="s">
        <v>38</v>
      </c>
      <c r="E24" s="66">
        <v>180</v>
      </c>
      <c r="F24" s="51">
        <v>12.92</v>
      </c>
      <c r="G24" s="51">
        <f>SUM(F24+(F24*C186))</f>
        <v>16.226088488912691</v>
      </c>
      <c r="H24" s="51">
        <f t="shared" si="1"/>
        <v>2325.6</v>
      </c>
      <c r="I24" s="51">
        <f>H24+(H24*C186)</f>
        <v>2920.6959280042843</v>
      </c>
      <c r="J24" s="8"/>
    </row>
    <row r="25" spans="1:30" ht="51.75" customHeight="1">
      <c r="A25" s="49" t="s">
        <v>117</v>
      </c>
      <c r="B25" s="49">
        <v>92763</v>
      </c>
      <c r="C25" s="50" t="s">
        <v>103</v>
      </c>
      <c r="D25" s="49" t="s">
        <v>38</v>
      </c>
      <c r="E25" s="66">
        <v>680</v>
      </c>
      <c r="F25" s="51">
        <v>9.49</v>
      </c>
      <c r="G25" s="51">
        <f>SUM(F25+(F25*C186))</f>
        <v>11.918388526298873</v>
      </c>
      <c r="H25" s="51">
        <f t="shared" si="1"/>
        <v>6453.2</v>
      </c>
      <c r="I25" s="51">
        <f>H25+(H25*C186)</f>
        <v>8104.5041978832332</v>
      </c>
      <c r="J25" s="8"/>
    </row>
    <row r="26" spans="1:30" ht="51.75" customHeight="1">
      <c r="A26" s="49" t="s">
        <v>111</v>
      </c>
      <c r="B26" s="49">
        <v>103672</v>
      </c>
      <c r="C26" s="50" t="s">
        <v>100</v>
      </c>
      <c r="D26" s="49" t="s">
        <v>24</v>
      </c>
      <c r="E26" s="66">
        <v>5</v>
      </c>
      <c r="F26" s="51">
        <v>625.14</v>
      </c>
      <c r="G26" s="51">
        <f>SUM(F26+(F26*C186))</f>
        <v>785.10657569341174</v>
      </c>
      <c r="H26" s="51">
        <f t="shared" ref="H26:H27" si="3">E26*F26</f>
        <v>3125.7</v>
      </c>
      <c r="I26" s="51">
        <f>H26+(H26*C186)</f>
        <v>3925.5328784670583</v>
      </c>
      <c r="J26" s="8"/>
    </row>
    <row r="27" spans="1:30" ht="51.75" customHeight="1">
      <c r="A27" s="49" t="s">
        <v>112</v>
      </c>
      <c r="B27" s="49">
        <v>103674</v>
      </c>
      <c r="C27" s="50" t="s">
        <v>101</v>
      </c>
      <c r="D27" s="49" t="s">
        <v>24</v>
      </c>
      <c r="E27" s="66">
        <v>7.5</v>
      </c>
      <c r="F27" s="51">
        <v>642.88</v>
      </c>
      <c r="G27" s="51">
        <f>SUM(F27+(F27*C186))</f>
        <v>807.38605013561846</v>
      </c>
      <c r="H27" s="51">
        <f t="shared" si="3"/>
        <v>4821.6000000000004</v>
      </c>
      <c r="I27" s="51">
        <f>H27+(H27*C186)</f>
        <v>6055.3953760171389</v>
      </c>
      <c r="J27" s="8"/>
    </row>
    <row r="28" spans="1:30" ht="54" customHeight="1">
      <c r="A28" s="49" t="s">
        <v>118</v>
      </c>
      <c r="B28" s="49">
        <v>102487</v>
      </c>
      <c r="C28" s="50" t="s">
        <v>37</v>
      </c>
      <c r="D28" s="49" t="s">
        <v>24</v>
      </c>
      <c r="E28" s="66">
        <v>2</v>
      </c>
      <c r="F28" s="51">
        <v>544.05999999999995</v>
      </c>
      <c r="G28" s="51">
        <f>SUM(F28+(F28*C186))</f>
        <v>683.279079201071</v>
      </c>
      <c r="H28" s="51">
        <f t="shared" si="1"/>
        <v>1088.1199999999999</v>
      </c>
      <c r="I28" s="51">
        <f>H28+(H28*C186)</f>
        <v>1366.558158402142</v>
      </c>
      <c r="J28" s="6"/>
    </row>
    <row r="29" spans="1:30" ht="57" customHeight="1">
      <c r="A29" s="49" t="s">
        <v>119</v>
      </c>
      <c r="B29" s="49">
        <v>101159</v>
      </c>
      <c r="C29" s="53" t="s">
        <v>40</v>
      </c>
      <c r="D29" s="49" t="s">
        <v>21</v>
      </c>
      <c r="E29" s="49">
        <v>73.2</v>
      </c>
      <c r="F29" s="51">
        <v>130.09</v>
      </c>
      <c r="G29" s="51">
        <f>SUM(F29+(F29*C186))</f>
        <v>163.37862627884303</v>
      </c>
      <c r="H29" s="51">
        <f t="shared" si="1"/>
        <v>9522.5879999999997</v>
      </c>
      <c r="I29" s="51">
        <f>H29+(H29*C186)</f>
        <v>11959.315443611309</v>
      </c>
      <c r="J29" s="6"/>
    </row>
    <row r="30" spans="1:30" ht="49.5" customHeight="1">
      <c r="A30" s="49" t="s">
        <v>120</v>
      </c>
      <c r="B30" s="54">
        <v>98546</v>
      </c>
      <c r="C30" s="50" t="s">
        <v>34</v>
      </c>
      <c r="D30" s="49" t="s">
        <v>21</v>
      </c>
      <c r="E30" s="66">
        <v>95</v>
      </c>
      <c r="F30" s="51">
        <v>138.19999999999999</v>
      </c>
      <c r="G30" s="51">
        <f>SUM(F30+(F30*C186))</f>
        <v>173.56388770648093</v>
      </c>
      <c r="H30" s="51">
        <f>F30*E30</f>
        <v>13128.999999999998</v>
      </c>
      <c r="I30" s="51">
        <f>H30+(H30*C186)</f>
        <v>16488.569332115687</v>
      </c>
      <c r="J30" s="9"/>
    </row>
    <row r="31" spans="1:30" ht="63" customHeight="1">
      <c r="A31" s="49" t="s">
        <v>121</v>
      </c>
      <c r="B31" s="49">
        <v>102666</v>
      </c>
      <c r="C31" s="50" t="s">
        <v>35</v>
      </c>
      <c r="D31" s="49" t="s">
        <v>32</v>
      </c>
      <c r="E31" s="49">
        <v>65</v>
      </c>
      <c r="F31" s="51">
        <v>57.46</v>
      </c>
      <c r="G31" s="51">
        <f>SUM(F31+(F31*C186))</f>
        <v>72.163393542795916</v>
      </c>
      <c r="H31" s="51">
        <f>E31*F31</f>
        <v>3734.9</v>
      </c>
      <c r="I31" s="51">
        <f>H31+(H31*C186)</f>
        <v>4690.6205802817349</v>
      </c>
      <c r="J31" s="8"/>
    </row>
    <row r="32" spans="1:30" ht="26.25" customHeight="1">
      <c r="A32" s="49" t="s">
        <v>122</v>
      </c>
      <c r="B32" s="49">
        <v>96624</v>
      </c>
      <c r="C32" s="50" t="s">
        <v>36</v>
      </c>
      <c r="D32" s="49" t="s">
        <v>24</v>
      </c>
      <c r="E32" s="49">
        <v>50</v>
      </c>
      <c r="F32" s="51">
        <v>113.96</v>
      </c>
      <c r="G32" s="51">
        <f>SUM(F32+(F32*C186))</f>
        <v>143.12113345174072</v>
      </c>
      <c r="H32" s="51">
        <f>E32*F32</f>
        <v>5698</v>
      </c>
      <c r="I32" s="51">
        <f>H32+(H32*C186)</f>
        <v>7156.0566725870367</v>
      </c>
      <c r="J32" s="9"/>
    </row>
    <row r="33" spans="1:23" ht="87" customHeight="1">
      <c r="A33" s="49" t="s">
        <v>123</v>
      </c>
      <c r="B33" s="49">
        <v>87543</v>
      </c>
      <c r="C33" s="50" t="s">
        <v>41</v>
      </c>
      <c r="D33" s="49" t="s">
        <v>21</v>
      </c>
      <c r="E33" s="49">
        <v>90</v>
      </c>
      <c r="F33" s="51">
        <v>25.32</v>
      </c>
      <c r="G33" s="51">
        <f>SUM(F33+(F33*C186))</f>
        <v>31.799114592822704</v>
      </c>
      <c r="H33" s="51">
        <f t="shared" ref="H33:H34" si="4">E33*F33</f>
        <v>2278.8000000000002</v>
      </c>
      <c r="I33" s="51">
        <f>H33+(H33*C186)</f>
        <v>2861.9203133540436</v>
      </c>
      <c r="J33" s="8"/>
    </row>
    <row r="34" spans="1:23" ht="63.75" customHeight="1">
      <c r="A34" s="49" t="s">
        <v>124</v>
      </c>
      <c r="B34" s="49">
        <v>87882</v>
      </c>
      <c r="C34" s="50" t="s">
        <v>42</v>
      </c>
      <c r="D34" s="49" t="s">
        <v>21</v>
      </c>
      <c r="E34" s="49">
        <v>90</v>
      </c>
      <c r="F34" s="51">
        <v>7.51</v>
      </c>
      <c r="G34" s="51">
        <f>SUM(F34+(F34*C186))</f>
        <v>9.4317279064809831</v>
      </c>
      <c r="H34" s="51">
        <f t="shared" si="4"/>
        <v>675.9</v>
      </c>
      <c r="I34" s="51">
        <f>H34+(H34*C186)</f>
        <v>848.85551158328849</v>
      </c>
      <c r="J34" s="8"/>
    </row>
    <row r="35" spans="1:23" ht="50.25" customHeight="1">
      <c r="A35" s="49" t="s">
        <v>125</v>
      </c>
      <c r="B35" s="49">
        <v>104642</v>
      </c>
      <c r="C35" s="50" t="s">
        <v>87</v>
      </c>
      <c r="D35" s="49" t="s">
        <v>21</v>
      </c>
      <c r="E35" s="49">
        <v>90</v>
      </c>
      <c r="F35" s="51">
        <v>10.54</v>
      </c>
      <c r="G35" s="51">
        <f>SUM(F35+(F35*C186))</f>
        <v>13.237072188323509</v>
      </c>
      <c r="H35" s="55">
        <f>E35</f>
        <v>90</v>
      </c>
      <c r="I35" s="55">
        <f>H35+(H35*C186)</f>
        <v>113.03002817354042</v>
      </c>
      <c r="J35" s="8"/>
    </row>
    <row r="36" spans="1:23" ht="30" customHeight="1">
      <c r="A36" s="56" t="s">
        <v>84</v>
      </c>
      <c r="B36" s="56"/>
      <c r="C36" s="56"/>
      <c r="D36" s="56"/>
      <c r="E36" s="56"/>
      <c r="F36" s="56"/>
      <c r="G36" s="56"/>
      <c r="H36" s="57">
        <f>SUM(H21:H35)</f>
        <v>72789.207999999999</v>
      </c>
      <c r="I36" s="57">
        <f>SUM(I21:I35)</f>
        <v>91415.180344107692</v>
      </c>
    </row>
    <row r="37" spans="1:23" ht="25.5" customHeight="1">
      <c r="A37" s="13">
        <v>4</v>
      </c>
      <c r="B37" s="14"/>
      <c r="C37" s="14" t="s">
        <v>86</v>
      </c>
      <c r="D37" s="14"/>
      <c r="E37" s="14"/>
      <c r="F37" s="15"/>
      <c r="G37" s="15"/>
      <c r="H37" s="19"/>
      <c r="I37" s="19"/>
      <c r="J37" s="8"/>
    </row>
    <row r="38" spans="1:23" ht="25.5" customHeight="1">
      <c r="A38" s="49" t="s">
        <v>126</v>
      </c>
      <c r="B38" s="49" t="s">
        <v>43</v>
      </c>
      <c r="C38" s="75" t="s">
        <v>153</v>
      </c>
      <c r="D38" s="49" t="s">
        <v>21</v>
      </c>
      <c r="E38" s="66">
        <v>82.24</v>
      </c>
      <c r="F38" s="51">
        <v>450</v>
      </c>
      <c r="G38" s="27">
        <f>SUM(F38+(F38*C186))</f>
        <v>565.15014086770202</v>
      </c>
      <c r="H38" s="26">
        <f>F38*E38</f>
        <v>37008</v>
      </c>
      <c r="I38" s="26">
        <f>H38+(H38*C186)</f>
        <v>46477.947584959817</v>
      </c>
      <c r="J38" s="8"/>
    </row>
    <row r="39" spans="1:23" ht="50.25" customHeight="1">
      <c r="A39" s="49" t="s">
        <v>127</v>
      </c>
      <c r="B39" s="49">
        <v>99235</v>
      </c>
      <c r="C39" s="75" t="s">
        <v>156</v>
      </c>
      <c r="D39" s="49" t="s">
        <v>24</v>
      </c>
      <c r="E39" s="66">
        <v>4</v>
      </c>
      <c r="F39" s="51">
        <v>631.20000000000005</v>
      </c>
      <c r="G39" s="27">
        <f>SUM(F39+(F39*C186))</f>
        <v>792.71726425709687</v>
      </c>
      <c r="H39" s="26">
        <f>F39*E39</f>
        <v>2524.8000000000002</v>
      </c>
      <c r="I39" s="26">
        <f>H39+(H39*C186)</f>
        <v>3170.8690570283875</v>
      </c>
      <c r="J39" s="8"/>
    </row>
    <row r="40" spans="1:23" ht="81.75" customHeight="1">
      <c r="A40" s="49" t="s">
        <v>154</v>
      </c>
      <c r="B40" s="49">
        <v>87801</v>
      </c>
      <c r="C40" s="75" t="s">
        <v>157</v>
      </c>
      <c r="D40" s="49" t="s">
        <v>21</v>
      </c>
      <c r="E40" s="66">
        <v>77</v>
      </c>
      <c r="F40" s="51">
        <v>56.29</v>
      </c>
      <c r="G40" s="27">
        <f>SUM(F40+(F40*C186))</f>
        <v>70.694003176539894</v>
      </c>
      <c r="H40" s="26">
        <f>F40*E40</f>
        <v>4334.33</v>
      </c>
      <c r="I40" s="26">
        <f>H40+(H40*C186)</f>
        <v>5443.4382445935717</v>
      </c>
      <c r="J40" s="8"/>
    </row>
    <row r="41" spans="1:23" ht="51" customHeight="1">
      <c r="A41" s="49" t="s">
        <v>155</v>
      </c>
      <c r="B41" s="49">
        <v>102492</v>
      </c>
      <c r="C41" s="50" t="s">
        <v>164</v>
      </c>
      <c r="D41" s="49" t="s">
        <v>21</v>
      </c>
      <c r="E41" s="49">
        <v>165.5</v>
      </c>
      <c r="F41" s="51">
        <v>25.99</v>
      </c>
      <c r="G41" s="27">
        <f>SUM(F41+(F41*C186))</f>
        <v>32.640560358114612</v>
      </c>
      <c r="H41" s="26">
        <f>F41*E41</f>
        <v>4301.3449999999993</v>
      </c>
      <c r="I41" s="26">
        <f>H41+(H41*C186)</f>
        <v>5402.0127392679678</v>
      </c>
      <c r="J41" s="8"/>
    </row>
    <row r="42" spans="1:23" ht="28.5" customHeight="1">
      <c r="A42" s="94" t="s">
        <v>88</v>
      </c>
      <c r="B42" s="95"/>
      <c r="C42" s="95"/>
      <c r="D42" s="95"/>
      <c r="E42" s="95"/>
      <c r="F42" s="95"/>
      <c r="G42" s="96"/>
      <c r="H42" s="25">
        <f>SUM(H38:H41)</f>
        <v>48168.475000000006</v>
      </c>
      <c r="I42" s="25">
        <f>SUM(I38:I41)</f>
        <v>60494.267625849738</v>
      </c>
      <c r="J42" s="8"/>
    </row>
    <row r="43" spans="1:23" ht="15.75" customHeight="1">
      <c r="A43" s="13">
        <v>5</v>
      </c>
      <c r="B43" s="14"/>
      <c r="C43" s="14" t="s">
        <v>81</v>
      </c>
      <c r="D43" s="14"/>
      <c r="E43" s="14"/>
      <c r="F43" s="15"/>
      <c r="G43" s="15"/>
      <c r="H43" s="19"/>
      <c r="I43" s="19"/>
    </row>
    <row r="44" spans="1:23" ht="77.25" customHeight="1">
      <c r="A44" s="49" t="s">
        <v>128</v>
      </c>
      <c r="B44" s="49">
        <v>90082</v>
      </c>
      <c r="C44" s="53" t="s">
        <v>46</v>
      </c>
      <c r="D44" s="49" t="s">
        <v>24</v>
      </c>
      <c r="E44" s="49">
        <v>30</v>
      </c>
      <c r="F44" s="51">
        <v>11.94</v>
      </c>
      <c r="G44" s="51">
        <f>SUM(F44+(F44*C186))</f>
        <v>14.995317071023027</v>
      </c>
      <c r="H44" s="51">
        <f t="shared" ref="H44:H47" si="5">E44*F44</f>
        <v>358.2</v>
      </c>
      <c r="I44" s="51">
        <f>H44+(H44*C186)</f>
        <v>449.85951213069086</v>
      </c>
    </row>
    <row r="45" spans="1:23" ht="77.25" customHeight="1">
      <c r="A45" s="49" t="s">
        <v>129</v>
      </c>
      <c r="B45" s="49">
        <v>93369</v>
      </c>
      <c r="C45" s="53" t="s">
        <v>47</v>
      </c>
      <c r="D45" s="49" t="s">
        <v>24</v>
      </c>
      <c r="E45" s="49">
        <v>30</v>
      </c>
      <c r="F45" s="51">
        <v>17.829999999999998</v>
      </c>
      <c r="G45" s="51">
        <f>SUM(F45+(F45*C186))</f>
        <v>22.392504470380281</v>
      </c>
      <c r="H45" s="51">
        <f t="shared" si="5"/>
        <v>534.9</v>
      </c>
      <c r="I45" s="51">
        <f>H45+(H45*C186)</f>
        <v>671.77513411140853</v>
      </c>
    </row>
    <row r="46" spans="1:23" ht="63" customHeight="1">
      <c r="A46" s="49" t="s">
        <v>130</v>
      </c>
      <c r="B46" s="49">
        <v>102666</v>
      </c>
      <c r="C46" s="53" t="s">
        <v>35</v>
      </c>
      <c r="D46" s="49" t="s">
        <v>32</v>
      </c>
      <c r="E46" s="49">
        <v>225</v>
      </c>
      <c r="F46" s="51">
        <v>57.46</v>
      </c>
      <c r="G46" s="51">
        <f>SUM(F46+(F46*C186))</f>
        <v>72.163393542795916</v>
      </c>
      <c r="H46" s="51">
        <f t="shared" si="5"/>
        <v>12928.5</v>
      </c>
      <c r="I46" s="51">
        <f>H46+(H46*C186)</f>
        <v>16236.763547129081</v>
      </c>
    </row>
    <row r="47" spans="1:23" ht="38.25" customHeight="1">
      <c r="A47" s="49" t="s">
        <v>131</v>
      </c>
      <c r="B47" s="66">
        <v>100324</v>
      </c>
      <c r="C47" s="53" t="s">
        <v>48</v>
      </c>
      <c r="D47" s="49" t="s">
        <v>24</v>
      </c>
      <c r="E47" s="58">
        <v>63.45</v>
      </c>
      <c r="F47" s="51">
        <v>113.74</v>
      </c>
      <c r="G47" s="51">
        <f>SUM(F47+(F47*C186))</f>
        <v>142.84483782731652</v>
      </c>
      <c r="H47" s="51">
        <f t="shared" si="5"/>
        <v>7216.8029999999999</v>
      </c>
      <c r="I47" s="51">
        <f>H47+(H47*C186)</f>
        <v>9063.5049601432329</v>
      </c>
    </row>
    <row r="48" spans="1:23" ht="51.75" customHeight="1">
      <c r="A48" s="49" t="s">
        <v>132</v>
      </c>
      <c r="B48" s="48" t="s">
        <v>43</v>
      </c>
      <c r="C48" s="53" t="s">
        <v>82</v>
      </c>
      <c r="D48" s="49" t="s">
        <v>21</v>
      </c>
      <c r="E48" s="49">
        <v>1269</v>
      </c>
      <c r="F48" s="51">
        <v>95</v>
      </c>
      <c r="G48" s="51">
        <f>SUM(F48+(F48*C186))</f>
        <v>119.30947418318155</v>
      </c>
      <c r="H48" s="51">
        <f>E48*F48</f>
        <v>120555</v>
      </c>
      <c r="I48" s="51">
        <f>H48+(H48*C186)</f>
        <v>151403.72273845738</v>
      </c>
      <c r="U48" s="10"/>
      <c r="V48" s="10"/>
      <c r="W48" s="10"/>
    </row>
    <row r="49" spans="1:29" ht="41.25" customHeight="1">
      <c r="A49" s="49" t="s">
        <v>133</v>
      </c>
      <c r="B49" s="49" t="s">
        <v>43</v>
      </c>
      <c r="C49" s="59" t="s">
        <v>49</v>
      </c>
      <c r="D49" s="49" t="s">
        <v>45</v>
      </c>
      <c r="E49" s="49">
        <v>2</v>
      </c>
      <c r="F49" s="51">
        <v>500</v>
      </c>
      <c r="G49" s="51">
        <f>SUM(F49+(F49*C186))</f>
        <v>627.94460096411342</v>
      </c>
      <c r="H49" s="51">
        <f>E49*F49</f>
        <v>1000</v>
      </c>
      <c r="I49" s="51">
        <f>H49+(H49*C186)</f>
        <v>1255.8892019282268</v>
      </c>
      <c r="U49" s="10"/>
      <c r="V49" s="10"/>
      <c r="W49" s="10"/>
    </row>
    <row r="50" spans="1:29" ht="90.75" customHeight="1">
      <c r="A50" s="49" t="s">
        <v>134</v>
      </c>
      <c r="B50" s="49">
        <v>102364</v>
      </c>
      <c r="C50" s="53" t="s">
        <v>60</v>
      </c>
      <c r="D50" s="49" t="s">
        <v>21</v>
      </c>
      <c r="E50" s="49">
        <v>150</v>
      </c>
      <c r="F50" s="51">
        <v>165.11</v>
      </c>
      <c r="G50" s="51">
        <f>SUM(F50+(F50*C186))</f>
        <v>207.35986613036954</v>
      </c>
      <c r="H50" s="51">
        <f>E50*F50</f>
        <v>24766.500000000004</v>
      </c>
      <c r="I50" s="51">
        <f>H50+(H50*C186)</f>
        <v>31103.979919555433</v>
      </c>
      <c r="U50" s="10"/>
      <c r="V50" s="10"/>
      <c r="W50" s="10"/>
    </row>
    <row r="51" spans="1:29" ht="28.5" customHeight="1">
      <c r="A51" s="97" t="s">
        <v>89</v>
      </c>
      <c r="B51" s="98"/>
      <c r="C51" s="98"/>
      <c r="D51" s="98"/>
      <c r="E51" s="98"/>
      <c r="F51" s="98"/>
      <c r="G51" s="99"/>
      <c r="H51" s="60">
        <f>SUM(H44:H50)</f>
        <v>167359.90299999999</v>
      </c>
      <c r="I51" s="60">
        <f>SUM(I44:I50)</f>
        <v>210185.49501345542</v>
      </c>
      <c r="U51" s="10"/>
      <c r="V51" s="10"/>
      <c r="W51" s="10"/>
    </row>
    <row r="52" spans="1:29" ht="24" customHeight="1">
      <c r="A52" s="16">
        <v>6</v>
      </c>
      <c r="B52" s="14"/>
      <c r="C52" s="14" t="s">
        <v>80</v>
      </c>
      <c r="D52" s="14"/>
      <c r="E52" s="14"/>
      <c r="F52" s="15"/>
      <c r="G52" s="15"/>
      <c r="H52" s="15"/>
      <c r="I52" s="15"/>
      <c r="J52" s="11"/>
      <c r="K52" s="11"/>
      <c r="L52" s="7"/>
      <c r="M52" s="7"/>
      <c r="N52" s="7"/>
      <c r="AA52" s="7"/>
      <c r="AB52" s="7"/>
      <c r="AC52" s="7"/>
    </row>
    <row r="53" spans="1:29" ht="58.5" customHeight="1">
      <c r="A53" s="49" t="s">
        <v>110</v>
      </c>
      <c r="B53" s="49">
        <v>101159</v>
      </c>
      <c r="C53" s="53" t="s">
        <v>40</v>
      </c>
      <c r="D53" s="49" t="s">
        <v>21</v>
      </c>
      <c r="E53" s="49">
        <v>12</v>
      </c>
      <c r="F53" s="51">
        <v>130.09</v>
      </c>
      <c r="G53" s="51">
        <f>SUM(F53+(F53*C186))</f>
        <v>163.37862627884303</v>
      </c>
      <c r="H53" s="51">
        <f>E53*F53</f>
        <v>1561.08</v>
      </c>
      <c r="I53" s="51">
        <f>H53+(H53*C186)</f>
        <v>1960.5435153461162</v>
      </c>
    </row>
    <row r="54" spans="1:29" ht="48" customHeight="1">
      <c r="A54" s="49" t="s">
        <v>113</v>
      </c>
      <c r="B54" s="49">
        <v>102077</v>
      </c>
      <c r="C54" s="67" t="s">
        <v>98</v>
      </c>
      <c r="D54" s="49" t="s">
        <v>24</v>
      </c>
      <c r="E54" s="49">
        <v>2</v>
      </c>
      <c r="F54" s="51">
        <v>5220.6000000000004</v>
      </c>
      <c r="G54" s="51">
        <f>SUM(F54+(F54*C186))</f>
        <v>6556.4951675865013</v>
      </c>
      <c r="H54" s="51">
        <f>E54*F54</f>
        <v>10441.200000000001</v>
      </c>
      <c r="I54" s="51">
        <f>H54+(H54*C186)</f>
        <v>13112.990335173003</v>
      </c>
    </row>
    <row r="55" spans="1:29" ht="48" customHeight="1">
      <c r="A55" s="49" t="s">
        <v>135</v>
      </c>
      <c r="B55" s="49">
        <v>94992</v>
      </c>
      <c r="C55" s="67" t="s">
        <v>99</v>
      </c>
      <c r="D55" s="48" t="s">
        <v>21</v>
      </c>
      <c r="E55" s="49">
        <v>13.5</v>
      </c>
      <c r="F55" s="51">
        <v>75.64</v>
      </c>
      <c r="G55" s="51">
        <f>SUM(F55+(F55*C186))</f>
        <v>94.995459233851079</v>
      </c>
      <c r="H55" s="51">
        <f>E55*F55</f>
        <v>1021.14</v>
      </c>
      <c r="I55" s="51">
        <f>H55+(H55*C186)</f>
        <v>1282.4386996569895</v>
      </c>
    </row>
    <row r="56" spans="1:29" ht="45" customHeight="1">
      <c r="A56" s="49" t="s">
        <v>136</v>
      </c>
      <c r="B56" s="49">
        <v>99857</v>
      </c>
      <c r="C56" s="65" t="s">
        <v>50</v>
      </c>
      <c r="D56" s="49" t="s">
        <v>32</v>
      </c>
      <c r="E56" s="49">
        <v>24</v>
      </c>
      <c r="F56" s="51">
        <v>88.2</v>
      </c>
      <c r="G56" s="51">
        <f>SUM(F56+(F56*C186))</f>
        <v>110.76942761006961</v>
      </c>
      <c r="H56" s="51">
        <f t="shared" ref="H56:H62" si="6">E56*F56</f>
        <v>2116.8000000000002</v>
      </c>
      <c r="I56" s="51">
        <f>H56+(H56*C186)</f>
        <v>2658.4662626416707</v>
      </c>
    </row>
    <row r="57" spans="1:29" ht="64.5" customHeight="1">
      <c r="A57" s="49" t="s">
        <v>137</v>
      </c>
      <c r="B57" s="49">
        <v>103304</v>
      </c>
      <c r="C57" s="53" t="s">
        <v>51</v>
      </c>
      <c r="D57" s="49" t="s">
        <v>29</v>
      </c>
      <c r="E57" s="49">
        <v>10</v>
      </c>
      <c r="F57" s="51">
        <v>1244.19</v>
      </c>
      <c r="G57" s="51">
        <f>SUM(F57+(F57*C186))</f>
        <v>1562.5647861470807</v>
      </c>
      <c r="H57" s="51">
        <f t="shared" si="6"/>
        <v>12441.900000000001</v>
      </c>
      <c r="I57" s="51">
        <f>H57+(H57*C186)</f>
        <v>15625.647861470807</v>
      </c>
    </row>
    <row r="58" spans="1:29" ht="40.5" customHeight="1">
      <c r="A58" s="49" t="s">
        <v>138</v>
      </c>
      <c r="B58" s="49" t="s">
        <v>43</v>
      </c>
      <c r="C58" s="59" t="s">
        <v>83</v>
      </c>
      <c r="D58" s="49" t="s">
        <v>21</v>
      </c>
      <c r="E58" s="49">
        <v>260</v>
      </c>
      <c r="F58" s="51">
        <v>75</v>
      </c>
      <c r="G58" s="51">
        <f>SUM(F58+(F58*C186))</f>
        <v>94.191690144617013</v>
      </c>
      <c r="H58" s="51">
        <f>E58*F58</f>
        <v>19500</v>
      </c>
      <c r="I58" s="51">
        <f>H58+(H58*C186)</f>
        <v>24489.839437600422</v>
      </c>
    </row>
    <row r="59" spans="1:29" ht="58.5" customHeight="1">
      <c r="A59" s="49" t="s">
        <v>139</v>
      </c>
      <c r="B59" s="66">
        <v>100324</v>
      </c>
      <c r="C59" s="53" t="s">
        <v>48</v>
      </c>
      <c r="D59" s="49" t="s">
        <v>24</v>
      </c>
      <c r="E59" s="58">
        <v>13</v>
      </c>
      <c r="F59" s="51">
        <v>113.74</v>
      </c>
      <c r="G59" s="51">
        <f>SUM(F59+(F59*C186))</f>
        <v>142.84483782731652</v>
      </c>
      <c r="H59" s="51">
        <f t="shared" ref="H59" si="7">E59*F59</f>
        <v>1478.62</v>
      </c>
      <c r="I59" s="51">
        <f>H59+(H59*C186)</f>
        <v>1856.9828917551147</v>
      </c>
    </row>
    <row r="60" spans="1:29" ht="59.25" customHeight="1">
      <c r="A60" s="49" t="s">
        <v>140</v>
      </c>
      <c r="B60" s="49">
        <v>103310</v>
      </c>
      <c r="C60" s="53" t="s">
        <v>52</v>
      </c>
      <c r="D60" s="49" t="s">
        <v>29</v>
      </c>
      <c r="E60" s="49">
        <v>5</v>
      </c>
      <c r="F60" s="51">
        <v>1281.17</v>
      </c>
      <c r="G60" s="51">
        <f>SUM(F60+(F60*C186))</f>
        <v>1609.0075688343863</v>
      </c>
      <c r="H60" s="51">
        <f t="shared" si="6"/>
        <v>6405.85</v>
      </c>
      <c r="I60" s="51">
        <f>H60+(H60*C186)</f>
        <v>8045.0378441719322</v>
      </c>
      <c r="J60" s="8"/>
    </row>
    <row r="61" spans="1:29" ht="78" customHeight="1">
      <c r="A61" s="49" t="s">
        <v>141</v>
      </c>
      <c r="B61" s="49">
        <v>87543</v>
      </c>
      <c r="C61" s="50" t="s">
        <v>41</v>
      </c>
      <c r="D61" s="49" t="s">
        <v>21</v>
      </c>
      <c r="E61" s="49">
        <v>23.6</v>
      </c>
      <c r="F61" s="51">
        <v>25.32</v>
      </c>
      <c r="G61" s="51">
        <f>SUM(F61+(F61*C186))</f>
        <v>31.799114592822704</v>
      </c>
      <c r="H61" s="51">
        <f t="shared" si="6"/>
        <v>597.55200000000002</v>
      </c>
      <c r="I61" s="51">
        <f>H61+(H61*C186)</f>
        <v>750.45910439061583</v>
      </c>
      <c r="J61" s="8"/>
    </row>
    <row r="62" spans="1:29" ht="66.75" customHeight="1">
      <c r="A62" s="49" t="s">
        <v>142</v>
      </c>
      <c r="B62" s="49">
        <v>87882</v>
      </c>
      <c r="C62" s="50" t="s">
        <v>42</v>
      </c>
      <c r="D62" s="49" t="s">
        <v>21</v>
      </c>
      <c r="E62" s="49">
        <v>23.6</v>
      </c>
      <c r="F62" s="51">
        <v>7.51</v>
      </c>
      <c r="G62" s="51">
        <f>SUM(F62+(F62*C186))</f>
        <v>9.4317279064809831</v>
      </c>
      <c r="H62" s="51">
        <f t="shared" si="6"/>
        <v>177.23600000000002</v>
      </c>
      <c r="I62" s="51">
        <f>H62+(H62*C186)</f>
        <v>222.58877859295123</v>
      </c>
      <c r="J62" s="8"/>
    </row>
    <row r="63" spans="1:29" ht="52.5" customHeight="1">
      <c r="A63" s="49" t="s">
        <v>143</v>
      </c>
      <c r="B63" s="49">
        <v>104642</v>
      </c>
      <c r="C63" s="50" t="s">
        <v>87</v>
      </c>
      <c r="D63" s="49" t="s">
        <v>21</v>
      </c>
      <c r="E63" s="49">
        <v>23.6</v>
      </c>
      <c r="F63" s="51">
        <v>10.54</v>
      </c>
      <c r="G63" s="51">
        <f>SUM(F63+(F63*C186))</f>
        <v>13.237072188323509</v>
      </c>
      <c r="H63" s="51">
        <f>E63*F63</f>
        <v>248.744</v>
      </c>
      <c r="I63" s="51">
        <f>H63+(H63*C186)</f>
        <v>312.39490364443486</v>
      </c>
    </row>
    <row r="64" spans="1:29" ht="52.5" customHeight="1">
      <c r="A64" s="49" t="s">
        <v>144</v>
      </c>
      <c r="B64" s="49">
        <v>89356</v>
      </c>
      <c r="C64" s="50" t="s">
        <v>163</v>
      </c>
      <c r="D64" s="49" t="s">
        <v>32</v>
      </c>
      <c r="E64" s="49">
        <v>60</v>
      </c>
      <c r="F64" s="51">
        <v>22.48</v>
      </c>
      <c r="G64" s="51">
        <f>SUM(F64+(F64*C186))</f>
        <v>28.23238925934654</v>
      </c>
      <c r="H64" s="51">
        <f>E64*F64</f>
        <v>1348.8</v>
      </c>
      <c r="I64" s="51">
        <f>H64+(H64*C186)</f>
        <v>1693.9433555607923</v>
      </c>
    </row>
    <row r="65" spans="1:10" ht="52.5" customHeight="1">
      <c r="A65" s="49" t="s">
        <v>158</v>
      </c>
      <c r="B65" s="49">
        <v>86916</v>
      </c>
      <c r="C65" s="50" t="s">
        <v>162</v>
      </c>
      <c r="D65" s="49" t="s">
        <v>160</v>
      </c>
      <c r="E65" s="49">
        <v>2</v>
      </c>
      <c r="F65" s="51">
        <v>25.08</v>
      </c>
      <c r="G65" s="51">
        <f>SUM(F65+(F65*C186))</f>
        <v>31.497701184359926</v>
      </c>
      <c r="H65" s="51">
        <f>E65*F65</f>
        <v>50.16</v>
      </c>
      <c r="I65" s="51">
        <f>H65+(H65*C186)</f>
        <v>62.995402368719851</v>
      </c>
    </row>
    <row r="66" spans="1:10" ht="52.5" customHeight="1">
      <c r="A66" s="49" t="s">
        <v>159</v>
      </c>
      <c r="B66" s="49" t="s">
        <v>43</v>
      </c>
      <c r="C66" s="59" t="s">
        <v>53</v>
      </c>
      <c r="D66" s="49" t="s">
        <v>29</v>
      </c>
      <c r="E66" s="49">
        <v>2</v>
      </c>
      <c r="F66" s="51">
        <v>35000</v>
      </c>
      <c r="G66" s="51">
        <f>SUM(F66+(F66*C186))</f>
        <v>43956.122067487937</v>
      </c>
      <c r="H66" s="51">
        <f>E66*F66</f>
        <v>70000</v>
      </c>
      <c r="I66" s="51">
        <f>H66+(H66*C186)</f>
        <v>87912.244134975874</v>
      </c>
    </row>
    <row r="67" spans="1:10" ht="34.5" customHeight="1">
      <c r="A67" s="108" t="s">
        <v>90</v>
      </c>
      <c r="B67" s="109"/>
      <c r="C67" s="109"/>
      <c r="D67" s="109"/>
      <c r="E67" s="109"/>
      <c r="F67" s="109"/>
      <c r="G67" s="110"/>
      <c r="H67" s="21">
        <f>SUM(H53:H66)</f>
        <v>127389.08200000001</v>
      </c>
      <c r="I67" s="21">
        <f>SUM(I53:I66)</f>
        <v>159986.57252734946</v>
      </c>
    </row>
    <row r="68" spans="1:10" ht="37.5" customHeight="1">
      <c r="A68" s="16">
        <v>7</v>
      </c>
      <c r="B68" s="14"/>
      <c r="C68" s="14" t="s">
        <v>54</v>
      </c>
      <c r="D68" s="14"/>
      <c r="E68" s="14"/>
      <c r="F68" s="15"/>
      <c r="G68" s="15"/>
      <c r="H68" s="15"/>
      <c r="I68" s="15"/>
      <c r="J68" s="12"/>
    </row>
    <row r="69" spans="1:10" ht="54.75" customHeight="1">
      <c r="A69" s="49" t="s">
        <v>145</v>
      </c>
      <c r="B69" s="54">
        <v>97887</v>
      </c>
      <c r="C69" s="50" t="s">
        <v>44</v>
      </c>
      <c r="D69" s="49" t="s">
        <v>29</v>
      </c>
      <c r="E69" s="49">
        <v>1</v>
      </c>
      <c r="F69" s="51">
        <v>246.09</v>
      </c>
      <c r="G69" s="51">
        <f>SUM(F69+(F69*C186))</f>
        <v>309.06177370251737</v>
      </c>
      <c r="H69" s="51">
        <f t="shared" ref="H69" si="8">E69*F69</f>
        <v>246.09</v>
      </c>
      <c r="I69" s="51">
        <f>H69+(H69*C186)</f>
        <v>309.06177370251737</v>
      </c>
    </row>
    <row r="70" spans="1:10" ht="36.75" customHeight="1">
      <c r="A70" s="49" t="s">
        <v>146</v>
      </c>
      <c r="B70" s="49">
        <v>97610</v>
      </c>
      <c r="C70" s="53" t="s">
        <v>55</v>
      </c>
      <c r="D70" s="49" t="s">
        <v>29</v>
      </c>
      <c r="E70" s="49">
        <v>9</v>
      </c>
      <c r="F70" s="51">
        <v>15.13</v>
      </c>
      <c r="G70" s="51">
        <f>SUM(F70+(F70*C186))</f>
        <v>19.001603625174074</v>
      </c>
      <c r="H70" s="51">
        <f t="shared" ref="H70:H74" si="9">E70*F70</f>
        <v>136.17000000000002</v>
      </c>
      <c r="I70" s="51">
        <f>H70+(H70*C186)</f>
        <v>171.01443262656667</v>
      </c>
    </row>
    <row r="71" spans="1:10" ht="51" customHeight="1">
      <c r="A71" s="49" t="s">
        <v>147</v>
      </c>
      <c r="B71" s="49">
        <v>91846</v>
      </c>
      <c r="C71" s="53" t="s">
        <v>56</v>
      </c>
      <c r="D71" s="49" t="s">
        <v>32</v>
      </c>
      <c r="E71" s="49">
        <v>160</v>
      </c>
      <c r="F71" s="51">
        <v>10.34</v>
      </c>
      <c r="G71" s="51">
        <f>SUM(F71+(F71*C186))</f>
        <v>12.985894347937865</v>
      </c>
      <c r="H71" s="51">
        <f t="shared" si="9"/>
        <v>1654.4</v>
      </c>
      <c r="I71" s="51">
        <f>H71+(H71*C186)</f>
        <v>2077.7430956700587</v>
      </c>
    </row>
    <row r="72" spans="1:10" ht="35.25" customHeight="1">
      <c r="A72" s="49" t="s">
        <v>148</v>
      </c>
      <c r="B72" s="49">
        <v>101655</v>
      </c>
      <c r="C72" s="53" t="s">
        <v>57</v>
      </c>
      <c r="D72" s="49" t="s">
        <v>29</v>
      </c>
      <c r="E72" s="49">
        <v>5</v>
      </c>
      <c r="F72" s="51">
        <v>337.1</v>
      </c>
      <c r="G72" s="51">
        <f>SUM(F72+(F72*C186))</f>
        <v>423.36024997000527</v>
      </c>
      <c r="H72" s="51">
        <f t="shared" si="9"/>
        <v>1685.5</v>
      </c>
      <c r="I72" s="51">
        <f>H72+(H72*C186)</f>
        <v>2116.8012498500266</v>
      </c>
    </row>
    <row r="73" spans="1:10" ht="43.5" customHeight="1">
      <c r="A73" s="49" t="s">
        <v>149</v>
      </c>
      <c r="B73" s="49">
        <v>100622</v>
      </c>
      <c r="C73" s="53" t="s">
        <v>165</v>
      </c>
      <c r="D73" s="49" t="s">
        <v>58</v>
      </c>
      <c r="E73" s="49">
        <v>3</v>
      </c>
      <c r="F73" s="51">
        <v>2883.31</v>
      </c>
      <c r="G73" s="51">
        <f>SUM(F73+(F73*C186))</f>
        <v>3621.1178948116758</v>
      </c>
      <c r="H73" s="51">
        <f t="shared" si="9"/>
        <v>8649.93</v>
      </c>
      <c r="I73" s="51">
        <f>H73+(H73*C186)</f>
        <v>10863.353684435027</v>
      </c>
    </row>
    <row r="74" spans="1:10" ht="39" customHeight="1">
      <c r="A74" s="49" t="s">
        <v>150</v>
      </c>
      <c r="B74" s="49">
        <v>100619</v>
      </c>
      <c r="C74" s="53" t="s">
        <v>59</v>
      </c>
      <c r="D74" s="49" t="s">
        <v>29</v>
      </c>
      <c r="E74" s="49">
        <v>9</v>
      </c>
      <c r="F74" s="51">
        <v>629.39</v>
      </c>
      <c r="G74" s="51">
        <f>SUM(F74+(F74*C186))</f>
        <v>790.44410480160673</v>
      </c>
      <c r="H74" s="51">
        <f t="shared" si="9"/>
        <v>5664.51</v>
      </c>
      <c r="I74" s="51">
        <f>H74+(H74*C186)</f>
        <v>7113.9969432144608</v>
      </c>
      <c r="J74" s="8"/>
    </row>
    <row r="75" spans="1:10" ht="32.25" customHeight="1">
      <c r="A75" s="111" t="s">
        <v>91</v>
      </c>
      <c r="B75" s="112"/>
      <c r="C75" s="112"/>
      <c r="D75" s="112"/>
      <c r="E75" s="112"/>
      <c r="F75" s="112"/>
      <c r="G75" s="113"/>
      <c r="H75" s="61">
        <f>SUM(H69:H74)</f>
        <v>18036.599999999999</v>
      </c>
      <c r="I75" s="61">
        <f>SUM(I69:I74)</f>
        <v>22651.971179498658</v>
      </c>
      <c r="J75" s="8"/>
    </row>
    <row r="76" spans="1:10" ht="32.25" customHeight="1">
      <c r="A76" s="16">
        <v>8</v>
      </c>
      <c r="B76" s="14"/>
      <c r="C76" s="14" t="s">
        <v>167</v>
      </c>
      <c r="D76" s="14"/>
      <c r="E76" s="14"/>
      <c r="F76" s="15"/>
      <c r="G76" s="15"/>
      <c r="H76" s="15"/>
      <c r="I76" s="15"/>
      <c r="J76" s="8"/>
    </row>
    <row r="77" spans="1:10" ht="32.25" customHeight="1">
      <c r="A77" s="49" t="s">
        <v>151</v>
      </c>
      <c r="B77" s="49">
        <v>94993</v>
      </c>
      <c r="C77" s="89" t="s">
        <v>170</v>
      </c>
      <c r="D77" s="49" t="s">
        <v>24</v>
      </c>
      <c r="E77" s="49">
        <v>257.61</v>
      </c>
      <c r="F77" s="51">
        <v>72.81</v>
      </c>
      <c r="G77" s="51">
        <f>SUM(F77+(F77*C186))</f>
        <v>91.441292792394194</v>
      </c>
      <c r="H77" s="51">
        <f>E77*F77</f>
        <v>18756.5841</v>
      </c>
      <c r="I77" s="51">
        <f>H77+(H77*C186)</f>
        <v>23556.191436248668</v>
      </c>
      <c r="J77" s="8"/>
    </row>
    <row r="78" spans="1:10" ht="32.25" customHeight="1">
      <c r="A78" s="49" t="s">
        <v>152</v>
      </c>
      <c r="B78" s="49">
        <v>97949</v>
      </c>
      <c r="C78" s="53" t="s">
        <v>171</v>
      </c>
      <c r="D78" s="49" t="s">
        <v>29</v>
      </c>
      <c r="E78" s="49">
        <v>3</v>
      </c>
      <c r="F78" s="51">
        <v>1730.56</v>
      </c>
      <c r="G78" s="51">
        <f>SUM(F78+(F78*C186))</f>
        <v>2173.3916172889121</v>
      </c>
      <c r="H78" s="51">
        <f t="shared" ref="H78:H80" si="10">E78*F78</f>
        <v>5191.68</v>
      </c>
      <c r="I78" s="51">
        <f>H78+(H78*C186)</f>
        <v>6520.1748518667373</v>
      </c>
      <c r="J78" s="8"/>
    </row>
    <row r="79" spans="1:10" ht="32.25" customHeight="1">
      <c r="A79" s="49" t="s">
        <v>168</v>
      </c>
      <c r="B79" s="49">
        <v>94279</v>
      </c>
      <c r="C79" s="53" t="s">
        <v>172</v>
      </c>
      <c r="D79" s="49" t="s">
        <v>32</v>
      </c>
      <c r="E79" s="49">
        <v>60</v>
      </c>
      <c r="F79" s="51">
        <v>49.91</v>
      </c>
      <c r="G79" s="51">
        <f>SUM(F79+(F79*C186))</f>
        <v>62.681430068237795</v>
      </c>
      <c r="H79" s="51">
        <f t="shared" si="10"/>
        <v>2994.6</v>
      </c>
      <c r="I79" s="51">
        <f>H79+(H79*C186)</f>
        <v>3760.8858040942678</v>
      </c>
      <c r="J79" s="8"/>
    </row>
    <row r="80" spans="1:10" ht="32.25" customHeight="1">
      <c r="A80" s="49" t="s">
        <v>169</v>
      </c>
      <c r="B80" s="49">
        <v>102492</v>
      </c>
      <c r="C80" s="53" t="s">
        <v>173</v>
      </c>
      <c r="D80" s="49" t="s">
        <v>24</v>
      </c>
      <c r="E80" s="49">
        <v>125.14</v>
      </c>
      <c r="F80" s="51">
        <v>25.99</v>
      </c>
      <c r="G80" s="51">
        <f>SUM(F80+(F80*C186))</f>
        <v>32.640560358114612</v>
      </c>
      <c r="H80" s="51">
        <f t="shared" si="10"/>
        <v>3252.3885999999998</v>
      </c>
      <c r="I80" s="51">
        <f>H80+(H80*C186)</f>
        <v>4084.6397232144627</v>
      </c>
      <c r="J80" s="8"/>
    </row>
    <row r="81" spans="1:10" ht="32.25" customHeight="1">
      <c r="A81" s="108" t="s">
        <v>174</v>
      </c>
      <c r="B81" s="109"/>
      <c r="C81" s="109"/>
      <c r="D81" s="109"/>
      <c r="E81" s="109"/>
      <c r="F81" s="109"/>
      <c r="G81" s="110"/>
      <c r="H81" s="20">
        <f>SUM(H77:H80)</f>
        <v>30195.252699999997</v>
      </c>
      <c r="I81" s="20">
        <f>SUM(I77:I80)</f>
        <v>37921.89181542414</v>
      </c>
      <c r="J81" s="8"/>
    </row>
    <row r="82" spans="1:10" ht="32.25" customHeight="1">
      <c r="A82" s="16">
        <v>9</v>
      </c>
      <c r="B82" s="14"/>
      <c r="C82" s="14" t="s">
        <v>176</v>
      </c>
      <c r="D82" s="14"/>
      <c r="E82" s="14"/>
      <c r="F82" s="15"/>
      <c r="G82" s="15"/>
      <c r="H82" s="15"/>
      <c r="I82" s="15"/>
      <c r="J82" s="8"/>
    </row>
    <row r="83" spans="1:10" ht="32.25" customHeight="1">
      <c r="A83" s="49" t="s">
        <v>175</v>
      </c>
      <c r="B83" s="49" t="s">
        <v>178</v>
      </c>
      <c r="C83" s="53" t="s">
        <v>177</v>
      </c>
      <c r="D83" s="49" t="s">
        <v>29</v>
      </c>
      <c r="E83" s="49">
        <v>1</v>
      </c>
      <c r="F83" s="51">
        <v>3700</v>
      </c>
      <c r="G83" s="51">
        <f>SUM(F83+(F83*C186))</f>
        <v>4646.7900471344392</v>
      </c>
      <c r="H83" s="51">
        <f>E83*F83</f>
        <v>3700</v>
      </c>
      <c r="I83" s="51">
        <f>H83+(H83*C186)</f>
        <v>4646.7900471344392</v>
      </c>
      <c r="J83" s="8"/>
    </row>
    <row r="84" spans="1:10" ht="32.25" customHeight="1">
      <c r="A84" s="108" t="s">
        <v>179</v>
      </c>
      <c r="B84" s="109"/>
      <c r="C84" s="109"/>
      <c r="D84" s="109"/>
      <c r="E84" s="109"/>
      <c r="F84" s="109"/>
      <c r="G84" s="110"/>
      <c r="H84" s="20">
        <f>SUM(H83:H83)</f>
        <v>3700</v>
      </c>
      <c r="I84" s="20">
        <f>SUM(I83:I83)</f>
        <v>4646.7900471344392</v>
      </c>
      <c r="J84" s="8"/>
    </row>
    <row r="85" spans="1:10" ht="32.25" customHeight="1">
      <c r="A85" s="16">
        <v>10</v>
      </c>
      <c r="B85" s="14"/>
      <c r="C85" s="14" t="s">
        <v>180</v>
      </c>
      <c r="D85" s="14"/>
      <c r="E85" s="14"/>
      <c r="F85" s="15"/>
      <c r="G85" s="15"/>
      <c r="H85" s="15"/>
      <c r="I85" s="15"/>
      <c r="J85" s="8"/>
    </row>
    <row r="86" spans="1:10" ht="32.25" customHeight="1">
      <c r="A86" s="49" t="s">
        <v>181</v>
      </c>
      <c r="B86" s="49">
        <v>89580</v>
      </c>
      <c r="C86" s="53" t="s">
        <v>183</v>
      </c>
      <c r="D86" s="49" t="s">
        <v>32</v>
      </c>
      <c r="E86" s="49">
        <v>45</v>
      </c>
      <c r="F86" s="51">
        <v>66.739999999999995</v>
      </c>
      <c r="G86" s="51">
        <f>SUM(F86+(F86*C186))</f>
        <v>83.818045336689849</v>
      </c>
      <c r="H86" s="51">
        <f>E86*F86</f>
        <v>3003.2999999999997</v>
      </c>
      <c r="I86" s="51">
        <f>H86+(H86*C186)</f>
        <v>3771.8120401510432</v>
      </c>
      <c r="J86" s="8"/>
    </row>
    <row r="87" spans="1:10" ht="32.25" customHeight="1">
      <c r="A87" s="49" t="s">
        <v>182</v>
      </c>
      <c r="B87" s="49">
        <v>97949</v>
      </c>
      <c r="C87" s="53" t="s">
        <v>171</v>
      </c>
      <c r="D87" s="49" t="s">
        <v>29</v>
      </c>
      <c r="E87" s="49">
        <v>3</v>
      </c>
      <c r="F87" s="51">
        <v>1730.56</v>
      </c>
      <c r="G87" s="51">
        <f>SUM(F87+(F87*C186))</f>
        <v>2173.3916172889121</v>
      </c>
      <c r="H87" s="51">
        <f>E87*F87</f>
        <v>5191.68</v>
      </c>
      <c r="I87" s="51">
        <f>H87+(H87*C186)</f>
        <v>6520.1748518667373</v>
      </c>
      <c r="J87" s="8"/>
    </row>
    <row r="88" spans="1:10" ht="32.25" customHeight="1">
      <c r="A88" s="108" t="s">
        <v>184</v>
      </c>
      <c r="B88" s="109"/>
      <c r="C88" s="109"/>
      <c r="D88" s="109"/>
      <c r="E88" s="109"/>
      <c r="F88" s="109"/>
      <c r="G88" s="110"/>
      <c r="H88" s="20">
        <f>SUM(H86:H87)</f>
        <v>8194.98</v>
      </c>
      <c r="I88" s="20">
        <f>SUM(I86:I87)</f>
        <v>10291.98689201778</v>
      </c>
      <c r="J88" s="8"/>
    </row>
    <row r="89" spans="1:10" ht="32.25" customHeight="1">
      <c r="A89" s="16">
        <v>11</v>
      </c>
      <c r="B89" s="14"/>
      <c r="C89" s="14" t="s">
        <v>185</v>
      </c>
      <c r="D89" s="14"/>
      <c r="E89" s="14"/>
      <c r="F89" s="15"/>
      <c r="G89" s="15"/>
      <c r="H89" s="15"/>
      <c r="I89" s="15"/>
      <c r="J89" s="8"/>
    </row>
    <row r="90" spans="1:10" ht="32.25" customHeight="1">
      <c r="A90" s="49" t="s">
        <v>186</v>
      </c>
      <c r="B90" s="49">
        <v>94213</v>
      </c>
      <c r="C90" s="53" t="s">
        <v>189</v>
      </c>
      <c r="D90" s="49" t="s">
        <v>21</v>
      </c>
      <c r="E90" s="49">
        <v>5.0999999999999996</v>
      </c>
      <c r="F90" s="51">
        <v>58.5</v>
      </c>
      <c r="G90" s="51">
        <f>SUM(F90+(F90*C186))</f>
        <v>73.46951831280127</v>
      </c>
      <c r="H90" s="51">
        <f>E90*F90</f>
        <v>298.34999999999997</v>
      </c>
      <c r="I90" s="51">
        <f>H90+(H90*C186)</f>
        <v>374.69454339528642</v>
      </c>
      <c r="J90" s="8"/>
    </row>
    <row r="91" spans="1:10" ht="32.25" customHeight="1">
      <c r="A91" s="49" t="s">
        <v>187</v>
      </c>
      <c r="B91" s="49">
        <v>94227</v>
      </c>
      <c r="C91" s="53" t="s">
        <v>190</v>
      </c>
      <c r="D91" s="49" t="s">
        <v>32</v>
      </c>
      <c r="E91" s="49">
        <v>3</v>
      </c>
      <c r="F91" s="51">
        <v>70.14</v>
      </c>
      <c r="G91" s="51">
        <f>SUM(F91+(F91*C186))</f>
        <v>88.088068623245832</v>
      </c>
      <c r="H91" s="51">
        <f>E91*F91</f>
        <v>210.42000000000002</v>
      </c>
      <c r="I91" s="51">
        <f>H91+(H91*C186)</f>
        <v>264.26420586973751</v>
      </c>
      <c r="J91" s="8"/>
    </row>
    <row r="92" spans="1:10" ht="32.25" customHeight="1">
      <c r="A92" s="49" t="s">
        <v>188</v>
      </c>
      <c r="B92" s="49">
        <v>101979</v>
      </c>
      <c r="C92" s="53" t="s">
        <v>191</v>
      </c>
      <c r="D92" s="49" t="s">
        <v>32</v>
      </c>
      <c r="E92" s="49">
        <v>15</v>
      </c>
      <c r="F92" s="51">
        <v>44.32</v>
      </c>
      <c r="G92" s="51">
        <f>SUM(F92+(F92*C186))</f>
        <v>55.661009429459014</v>
      </c>
      <c r="H92" s="51">
        <f>E92*F92</f>
        <v>664.8</v>
      </c>
      <c r="I92" s="51">
        <f>H92+(H92*C186)</f>
        <v>834.91514144188511</v>
      </c>
      <c r="J92" s="8"/>
    </row>
    <row r="93" spans="1:10" ht="32.25" customHeight="1">
      <c r="A93" s="108" t="s">
        <v>192</v>
      </c>
      <c r="B93" s="109"/>
      <c r="C93" s="109"/>
      <c r="D93" s="109"/>
      <c r="E93" s="109"/>
      <c r="F93" s="109"/>
      <c r="G93" s="110"/>
      <c r="H93" s="20">
        <f>SUM(H90:H92)</f>
        <v>1173.57</v>
      </c>
      <c r="I93" s="20">
        <f>SUM(I90:I92)</f>
        <v>1473.8738907069092</v>
      </c>
      <c r="J93" s="8"/>
    </row>
    <row r="94" spans="1:10" ht="32.25" customHeight="1">
      <c r="A94" s="16">
        <v>12</v>
      </c>
      <c r="B94" s="14"/>
      <c r="C94" s="14" t="s">
        <v>193</v>
      </c>
      <c r="D94" s="14"/>
      <c r="E94" s="14"/>
      <c r="F94" s="15"/>
      <c r="G94" s="15"/>
      <c r="H94" s="15"/>
      <c r="I94" s="15"/>
      <c r="J94" s="8"/>
    </row>
    <row r="95" spans="1:10" ht="32.25" customHeight="1">
      <c r="A95" s="49" t="s">
        <v>194</v>
      </c>
      <c r="B95" s="49">
        <v>91341</v>
      </c>
      <c r="C95" s="53" t="s">
        <v>199</v>
      </c>
      <c r="D95" s="49" t="s">
        <v>21</v>
      </c>
      <c r="E95" s="49">
        <v>19.11</v>
      </c>
      <c r="F95" s="51">
        <v>828.76</v>
      </c>
      <c r="G95" s="51">
        <f>SUM(F95+(F95*C186))</f>
        <v>1040.8307349900372</v>
      </c>
      <c r="H95" s="51">
        <f>E95*F95</f>
        <v>15837.603599999999</v>
      </c>
      <c r="I95" s="51">
        <f>H95+(H95*C186)</f>
        <v>19890.275345659611</v>
      </c>
      <c r="J95" s="8"/>
    </row>
    <row r="96" spans="1:10" ht="32.25" customHeight="1">
      <c r="A96" s="49" t="s">
        <v>195</v>
      </c>
      <c r="B96" s="49">
        <v>91341</v>
      </c>
      <c r="C96" s="53" t="s">
        <v>199</v>
      </c>
      <c r="D96" s="49" t="s">
        <v>21</v>
      </c>
      <c r="E96" s="49">
        <v>10</v>
      </c>
      <c r="F96" s="51">
        <v>828.76</v>
      </c>
      <c r="G96" s="51">
        <f>SUM(F96+(F96*C186))</f>
        <v>1040.8307349900372</v>
      </c>
      <c r="H96" s="51">
        <f t="shared" ref="H96:H99" si="11">E96*F96</f>
        <v>8287.6</v>
      </c>
      <c r="I96" s="51">
        <f>H96+(H96*C186)</f>
        <v>10408.307349900373</v>
      </c>
      <c r="J96" s="8"/>
    </row>
    <row r="97" spans="1:10" ht="32.25" customHeight="1">
      <c r="A97" s="49" t="s">
        <v>196</v>
      </c>
      <c r="B97" s="49" t="s">
        <v>178</v>
      </c>
      <c r="C97" s="59" t="s">
        <v>200</v>
      </c>
      <c r="D97" s="49" t="s">
        <v>21</v>
      </c>
      <c r="E97" s="49">
        <v>3.6</v>
      </c>
      <c r="F97" s="51">
        <v>1580</v>
      </c>
      <c r="G97" s="51">
        <f>SUM(F97+(F97*C186))</f>
        <v>1984.3049390465985</v>
      </c>
      <c r="H97" s="51">
        <f t="shared" si="11"/>
        <v>5688</v>
      </c>
      <c r="I97" s="51">
        <f>H97+(H97*C186)</f>
        <v>7143.4977805677545</v>
      </c>
      <c r="J97" s="8"/>
    </row>
    <row r="98" spans="1:10" ht="32.25" customHeight="1">
      <c r="A98" s="49" t="s">
        <v>197</v>
      </c>
      <c r="B98" s="49">
        <v>98688</v>
      </c>
      <c r="C98" s="59" t="s">
        <v>201</v>
      </c>
      <c r="D98" s="49" t="s">
        <v>32</v>
      </c>
      <c r="E98" s="49">
        <v>14</v>
      </c>
      <c r="F98" s="51">
        <v>56.65</v>
      </c>
      <c r="G98" s="51">
        <f>SUM(F98+(F98*C186))</f>
        <v>71.146123289234055</v>
      </c>
      <c r="H98" s="51">
        <f t="shared" si="11"/>
        <v>793.1</v>
      </c>
      <c r="I98" s="51">
        <f>H98+(H98*C186)</f>
        <v>996.04572604927671</v>
      </c>
      <c r="J98" s="8"/>
    </row>
    <row r="99" spans="1:10" ht="32.25" customHeight="1">
      <c r="A99" s="49" t="s">
        <v>198</v>
      </c>
      <c r="B99" s="49">
        <v>101162</v>
      </c>
      <c r="C99" s="53" t="s">
        <v>202</v>
      </c>
      <c r="D99" s="49" t="s">
        <v>21</v>
      </c>
      <c r="E99" s="49">
        <v>10.3</v>
      </c>
      <c r="F99" s="51">
        <v>145.49</v>
      </c>
      <c r="G99" s="51">
        <f>SUM(F99+(F99*C186))</f>
        <v>182.71931998853773</v>
      </c>
      <c r="H99" s="51">
        <f t="shared" si="11"/>
        <v>1498.5470000000003</v>
      </c>
      <c r="I99" s="51">
        <f>H99+(H99*C186)</f>
        <v>1882.008995881939</v>
      </c>
      <c r="J99" s="8"/>
    </row>
    <row r="100" spans="1:10" ht="32.25" customHeight="1">
      <c r="A100" s="108" t="s">
        <v>203</v>
      </c>
      <c r="B100" s="109"/>
      <c r="C100" s="109"/>
      <c r="D100" s="109"/>
      <c r="E100" s="109"/>
      <c r="F100" s="109"/>
      <c r="G100" s="110"/>
      <c r="H100" s="20">
        <f>SUM(H95:H99)</f>
        <v>32104.850599999998</v>
      </c>
      <c r="I100" s="20">
        <f>SUM(I95:I99)</f>
        <v>40320.135198058953</v>
      </c>
      <c r="J100" s="8"/>
    </row>
    <row r="101" spans="1:10" ht="32.25" customHeight="1">
      <c r="A101" s="16">
        <v>13</v>
      </c>
      <c r="B101" s="14"/>
      <c r="C101" s="14" t="s">
        <v>204</v>
      </c>
      <c r="D101" s="14"/>
      <c r="E101" s="14"/>
      <c r="F101" s="15"/>
      <c r="G101" s="15"/>
      <c r="H101" s="15"/>
      <c r="I101" s="15"/>
      <c r="J101" s="8"/>
    </row>
    <row r="102" spans="1:10" ht="32.25" customHeight="1">
      <c r="A102" s="49" t="s">
        <v>206</v>
      </c>
      <c r="B102" s="49">
        <v>104640</v>
      </c>
      <c r="C102" s="53" t="s">
        <v>214</v>
      </c>
      <c r="D102" s="49" t="s">
        <v>21</v>
      </c>
      <c r="E102" s="49">
        <v>88.8</v>
      </c>
      <c r="F102" s="51">
        <v>12.61</v>
      </c>
      <c r="G102" s="51">
        <f>SUM(F102+(F102*C186))</f>
        <v>15.836762836314939</v>
      </c>
      <c r="H102" s="51">
        <f>E102*F102</f>
        <v>1119.7679999999998</v>
      </c>
      <c r="I102" s="51">
        <f>H102+(H102*C186)</f>
        <v>1406.3045398647664</v>
      </c>
      <c r="J102" s="8"/>
    </row>
    <row r="103" spans="1:10" ht="32.25" customHeight="1">
      <c r="A103" s="49" t="s">
        <v>207</v>
      </c>
      <c r="B103" s="49">
        <v>104642</v>
      </c>
      <c r="C103" s="53" t="s">
        <v>87</v>
      </c>
      <c r="D103" s="49" t="s">
        <v>21</v>
      </c>
      <c r="E103" s="49">
        <v>202.52</v>
      </c>
      <c r="F103" s="51">
        <v>10.54</v>
      </c>
      <c r="G103" s="51">
        <f>SUM(F103+(F103*C186))</f>
        <v>13.237072188323509</v>
      </c>
      <c r="H103" s="51">
        <f t="shared" ref="H103:H109" si="12">E103*F103</f>
        <v>2134.5607999999997</v>
      </c>
      <c r="I103" s="51">
        <f>H103+(H103*C186)</f>
        <v>2680.7718595792771</v>
      </c>
      <c r="J103" s="8"/>
    </row>
    <row r="104" spans="1:10" ht="32.25" customHeight="1">
      <c r="A104" s="49" t="s">
        <v>208</v>
      </c>
      <c r="B104" s="49">
        <v>87247</v>
      </c>
      <c r="C104" s="53" t="s">
        <v>215</v>
      </c>
      <c r="D104" s="49" t="s">
        <v>21</v>
      </c>
      <c r="E104" s="49">
        <v>255</v>
      </c>
      <c r="F104" s="51">
        <v>54.26</v>
      </c>
      <c r="G104" s="51">
        <f>SUM(F104+(F104*C186))</f>
        <v>68.144548096625584</v>
      </c>
      <c r="H104" s="51">
        <f t="shared" si="12"/>
        <v>13836.3</v>
      </c>
      <c r="I104" s="51">
        <f>H104+(H104*C186)</f>
        <v>17376.859764639525</v>
      </c>
      <c r="J104" s="8"/>
    </row>
    <row r="105" spans="1:10" ht="32.25" customHeight="1">
      <c r="A105" s="49" t="s">
        <v>209</v>
      </c>
      <c r="B105" s="49">
        <v>87265</v>
      </c>
      <c r="C105" s="53" t="s">
        <v>216</v>
      </c>
      <c r="D105" s="49" t="s">
        <v>21</v>
      </c>
      <c r="E105" s="49">
        <v>211.46</v>
      </c>
      <c r="F105" s="51">
        <v>58.34</v>
      </c>
      <c r="G105" s="51">
        <f>SUM(F105+(F105*C186))</f>
        <v>73.268576040492761</v>
      </c>
      <c r="H105" s="51">
        <f t="shared" si="12"/>
        <v>12336.576400000002</v>
      </c>
      <c r="I105" s="51">
        <f>H105+(H105*C186)</f>
        <v>15493.3730895226</v>
      </c>
      <c r="J105" s="8"/>
    </row>
    <row r="106" spans="1:10" ht="32.25" customHeight="1">
      <c r="A106" s="49" t="s">
        <v>210</v>
      </c>
      <c r="B106" s="49">
        <v>98671</v>
      </c>
      <c r="C106" s="53" t="s">
        <v>217</v>
      </c>
      <c r="D106" s="49" t="s">
        <v>21</v>
      </c>
      <c r="E106" s="49">
        <v>1.5</v>
      </c>
      <c r="F106" s="51">
        <v>377.37</v>
      </c>
      <c r="G106" s="51">
        <f>SUM(F106+(F106*C186))</f>
        <v>473.93490813165499</v>
      </c>
      <c r="H106" s="51">
        <f t="shared" si="12"/>
        <v>566.05500000000006</v>
      </c>
      <c r="I106" s="51">
        <f>H106+(H106*C186)</f>
        <v>710.90236219748249</v>
      </c>
      <c r="J106" s="8"/>
    </row>
    <row r="107" spans="1:10" ht="32.25" customHeight="1">
      <c r="A107" s="49" t="s">
        <v>211</v>
      </c>
      <c r="B107" s="49">
        <v>98689</v>
      </c>
      <c r="C107" s="53" t="s">
        <v>218</v>
      </c>
      <c r="D107" s="49" t="s">
        <v>32</v>
      </c>
      <c r="E107" s="49">
        <v>57.05</v>
      </c>
      <c r="F107" s="51">
        <v>97.58</v>
      </c>
      <c r="G107" s="51">
        <f>SUM(F107+(F107*C186))</f>
        <v>122.54966832415637</v>
      </c>
      <c r="H107" s="51">
        <f t="shared" si="12"/>
        <v>5566.9389999999994</v>
      </c>
      <c r="I107" s="51">
        <f>H107+(H107*C186)</f>
        <v>6991.4585778931205</v>
      </c>
      <c r="J107" s="8"/>
    </row>
    <row r="108" spans="1:10" ht="32.25" customHeight="1">
      <c r="A108" s="49" t="s">
        <v>212</v>
      </c>
      <c r="B108" s="49">
        <v>98546</v>
      </c>
      <c r="C108" s="53" t="s">
        <v>34</v>
      </c>
      <c r="D108" s="49" t="s">
        <v>21</v>
      </c>
      <c r="E108" s="49">
        <v>51</v>
      </c>
      <c r="F108" s="51">
        <v>138.19999999999999</v>
      </c>
      <c r="G108" s="51">
        <f>SUM(F108+(F108*C186))</f>
        <v>173.56388770648093</v>
      </c>
      <c r="H108" s="51">
        <f t="shared" si="12"/>
        <v>7048.2</v>
      </c>
      <c r="I108" s="51">
        <f>H108+(H108*C186)</f>
        <v>8851.7582730305276</v>
      </c>
      <c r="J108" s="8"/>
    </row>
    <row r="109" spans="1:10" ht="32.25" customHeight="1">
      <c r="A109" s="49" t="s">
        <v>213</v>
      </c>
      <c r="B109" s="49">
        <v>99802</v>
      </c>
      <c r="C109" s="53" t="s">
        <v>219</v>
      </c>
      <c r="D109" s="49" t="s">
        <v>21</v>
      </c>
      <c r="E109" s="49">
        <v>193.12</v>
      </c>
      <c r="F109" s="51">
        <v>0.5</v>
      </c>
      <c r="G109" s="51">
        <f>SUM(F109+(F109*C186))</f>
        <v>0.62794460096411342</v>
      </c>
      <c r="H109" s="51">
        <f t="shared" si="12"/>
        <v>96.56</v>
      </c>
      <c r="I109" s="51">
        <f>H109+(H109*C186)</f>
        <v>121.26866133818959</v>
      </c>
      <c r="J109" s="8"/>
    </row>
    <row r="110" spans="1:10" ht="32.25" customHeight="1">
      <c r="A110" s="108" t="s">
        <v>205</v>
      </c>
      <c r="B110" s="109"/>
      <c r="C110" s="109"/>
      <c r="D110" s="109"/>
      <c r="E110" s="109"/>
      <c r="F110" s="109"/>
      <c r="G110" s="110"/>
      <c r="H110" s="20">
        <f>SUM(H102:H109)</f>
        <v>42704.959199999998</v>
      </c>
      <c r="I110" s="20">
        <f>SUM(I102:I109)</f>
        <v>53632.697128065491</v>
      </c>
      <c r="J110" s="8"/>
    </row>
    <row r="111" spans="1:10" ht="32.25" customHeight="1">
      <c r="A111" s="16">
        <v>14</v>
      </c>
      <c r="B111" s="14"/>
      <c r="C111" s="14" t="s">
        <v>220</v>
      </c>
      <c r="D111" s="14"/>
      <c r="E111" s="14"/>
      <c r="F111" s="15"/>
      <c r="G111" s="15"/>
      <c r="H111" s="15"/>
      <c r="I111" s="15"/>
      <c r="J111" s="8"/>
    </row>
    <row r="112" spans="1:10" ht="51.75" customHeight="1">
      <c r="A112" s="49" t="s">
        <v>221</v>
      </c>
      <c r="B112" s="49">
        <v>96523</v>
      </c>
      <c r="C112" s="53" t="s">
        <v>33</v>
      </c>
      <c r="D112" s="49" t="s">
        <v>24</v>
      </c>
      <c r="E112" s="49">
        <v>12</v>
      </c>
      <c r="F112" s="51">
        <v>89.96</v>
      </c>
      <c r="G112" s="51">
        <f>SUM(F112+(F112*C186))</f>
        <v>112.97979260546327</v>
      </c>
      <c r="H112" s="51">
        <f>E112*F112</f>
        <v>1079.52</v>
      </c>
      <c r="I112" s="51">
        <f>H112+(H112*C186)</f>
        <v>1355.7575112655595</v>
      </c>
      <c r="J112" s="8"/>
    </row>
    <row r="113" spans="1:10" ht="32.25" customHeight="1">
      <c r="A113" s="49" t="s">
        <v>222</v>
      </c>
      <c r="B113" s="49">
        <v>94965</v>
      </c>
      <c r="C113" s="53" t="s">
        <v>227</v>
      </c>
      <c r="D113" s="49" t="s">
        <v>24</v>
      </c>
      <c r="E113" s="49">
        <v>28</v>
      </c>
      <c r="F113" s="51">
        <v>492.66</v>
      </c>
      <c r="G113" s="51">
        <f>SUM(F113+(F113*C186))</f>
        <v>618.72637422196021</v>
      </c>
      <c r="H113" s="51">
        <f t="shared" ref="H113:H117" si="13">E113*F113</f>
        <v>13794.480000000001</v>
      </c>
      <c r="I113" s="51">
        <f>H113+(H113*C186)</f>
        <v>17324.33847821489</v>
      </c>
      <c r="J113" s="8"/>
    </row>
    <row r="114" spans="1:10" ht="32.25" customHeight="1">
      <c r="A114" s="49" t="s">
        <v>223</v>
      </c>
      <c r="B114" s="49">
        <v>92762</v>
      </c>
      <c r="C114" s="53" t="s">
        <v>228</v>
      </c>
      <c r="D114" s="49" t="s">
        <v>231</v>
      </c>
      <c r="E114" s="49">
        <v>750</v>
      </c>
      <c r="F114" s="51">
        <v>11.26</v>
      </c>
      <c r="G114" s="51">
        <f>SUM(F114+(F114*C186))</f>
        <v>14.141312413711834</v>
      </c>
      <c r="H114" s="51">
        <f t="shared" si="13"/>
        <v>8445</v>
      </c>
      <c r="I114" s="51">
        <f>H114+(H114*C186)</f>
        <v>10605.984310283875</v>
      </c>
      <c r="J114" s="8"/>
    </row>
    <row r="115" spans="1:10" ht="32.25" customHeight="1">
      <c r="A115" s="49" t="s">
        <v>224</v>
      </c>
      <c r="B115" s="49">
        <v>98555</v>
      </c>
      <c r="C115" s="53" t="s">
        <v>229</v>
      </c>
      <c r="D115" s="49" t="s">
        <v>21</v>
      </c>
      <c r="E115" s="49">
        <v>13</v>
      </c>
      <c r="F115" s="51">
        <v>29.66</v>
      </c>
      <c r="G115" s="51">
        <f>SUM(F115+(F115*C186))</f>
        <v>37.249673729191208</v>
      </c>
      <c r="H115" s="51">
        <f t="shared" si="13"/>
        <v>385.58</v>
      </c>
      <c r="I115" s="51">
        <f>H115+(H115*C186)</f>
        <v>484.24575847948569</v>
      </c>
      <c r="J115" s="8"/>
    </row>
    <row r="116" spans="1:10" ht="32.25" customHeight="1">
      <c r="A116" s="49" t="s">
        <v>225</v>
      </c>
      <c r="B116" s="49">
        <v>101792</v>
      </c>
      <c r="C116" s="53" t="s">
        <v>230</v>
      </c>
      <c r="D116" s="49" t="s">
        <v>21</v>
      </c>
      <c r="E116" s="49">
        <v>95</v>
      </c>
      <c r="F116" s="51">
        <v>13.89</v>
      </c>
      <c r="G116" s="51">
        <f>SUM(F116+(F116*C186))</f>
        <v>17.444301014783072</v>
      </c>
      <c r="H116" s="51">
        <f t="shared" si="13"/>
        <v>1319.55</v>
      </c>
      <c r="I116" s="51">
        <f>H116+(H116*C186)</f>
        <v>1657.2085964043918</v>
      </c>
      <c r="J116" s="8"/>
    </row>
    <row r="117" spans="1:10" ht="32.25" customHeight="1">
      <c r="A117" s="49" t="s">
        <v>226</v>
      </c>
      <c r="B117" s="49">
        <v>92411</v>
      </c>
      <c r="C117" s="53" t="s">
        <v>39</v>
      </c>
      <c r="D117" s="49" t="s">
        <v>21</v>
      </c>
      <c r="E117" s="49">
        <v>150</v>
      </c>
      <c r="F117" s="51">
        <v>134.12</v>
      </c>
      <c r="G117" s="51">
        <f>SUM(F117+(F117*C186))</f>
        <v>168.43985976261379</v>
      </c>
      <c r="H117" s="51">
        <f t="shared" si="13"/>
        <v>20118</v>
      </c>
      <c r="I117" s="51">
        <f>H117+(H117*C186)</f>
        <v>25265.978964392067</v>
      </c>
      <c r="J117" s="8"/>
    </row>
    <row r="118" spans="1:10" ht="32.25" customHeight="1">
      <c r="A118" s="108" t="s">
        <v>205</v>
      </c>
      <c r="B118" s="109"/>
      <c r="C118" s="109"/>
      <c r="D118" s="109"/>
      <c r="E118" s="109"/>
      <c r="F118" s="109"/>
      <c r="G118" s="110"/>
      <c r="H118" s="20">
        <f>SUM(H112:H117)</f>
        <v>45142.130000000005</v>
      </c>
      <c r="I118" s="20">
        <f>SUM(I112:I117)</f>
        <v>56693.51361904027</v>
      </c>
      <c r="J118" s="8"/>
    </row>
    <row r="119" spans="1:10" ht="32.25" customHeight="1">
      <c r="A119" s="16">
        <v>15</v>
      </c>
      <c r="B119" s="14"/>
      <c r="C119" s="14" t="s">
        <v>232</v>
      </c>
      <c r="D119" s="14"/>
      <c r="E119" s="14"/>
      <c r="F119" s="15"/>
      <c r="G119" s="15"/>
      <c r="H119" s="15"/>
      <c r="I119" s="15"/>
      <c r="J119" s="8"/>
    </row>
    <row r="120" spans="1:10" ht="32.25" customHeight="1">
      <c r="A120" s="49" t="s">
        <v>234</v>
      </c>
      <c r="B120" s="49">
        <v>101964</v>
      </c>
      <c r="C120" s="59" t="s">
        <v>239</v>
      </c>
      <c r="D120" s="49" t="s">
        <v>21</v>
      </c>
      <c r="E120" s="49">
        <v>130</v>
      </c>
      <c r="F120" s="51">
        <v>160.12</v>
      </c>
      <c r="G120" s="51">
        <f>SUM(F120+(F120*C186))</f>
        <v>201.09297901274769</v>
      </c>
      <c r="H120" s="51">
        <f>E120*F120</f>
        <v>20815.600000000002</v>
      </c>
      <c r="I120" s="51">
        <f>H120+(H120*C186)</f>
        <v>26142.087271657201</v>
      </c>
      <c r="J120" s="8"/>
    </row>
    <row r="121" spans="1:10" ht="32.25" customHeight="1">
      <c r="A121" s="49" t="s">
        <v>235</v>
      </c>
      <c r="B121" s="49">
        <v>102487</v>
      </c>
      <c r="C121" s="53" t="s">
        <v>37</v>
      </c>
      <c r="D121" s="49" t="s">
        <v>24</v>
      </c>
      <c r="E121" s="49">
        <v>8</v>
      </c>
      <c r="F121" s="51">
        <v>544.05999999999995</v>
      </c>
      <c r="G121" s="51">
        <f>SUM(F121+(F121*C186))</f>
        <v>683.279079201071</v>
      </c>
      <c r="H121" s="51">
        <f t="shared" ref="H121:H124" si="14">E121*F121</f>
        <v>4352.4799999999996</v>
      </c>
      <c r="I121" s="51">
        <f>H121+(H121*C186)</f>
        <v>5466.232633608568</v>
      </c>
      <c r="J121" s="8"/>
    </row>
    <row r="122" spans="1:10" ht="32.25" customHeight="1">
      <c r="A122" s="49" t="s">
        <v>236</v>
      </c>
      <c r="B122" s="49">
        <v>96616</v>
      </c>
      <c r="C122" s="59" t="s">
        <v>240</v>
      </c>
      <c r="D122" s="49" t="s">
        <v>24</v>
      </c>
      <c r="E122" s="49">
        <v>1.45</v>
      </c>
      <c r="F122" s="51">
        <v>605.85</v>
      </c>
      <c r="G122" s="51">
        <f>SUM(F122+(F122*C186))</f>
        <v>760.8804729882163</v>
      </c>
      <c r="H122" s="51">
        <f t="shared" si="14"/>
        <v>878.48249999999996</v>
      </c>
      <c r="I122" s="51">
        <f>H122+(H122*C186)</f>
        <v>1103.2766858329135</v>
      </c>
      <c r="J122" s="8"/>
    </row>
    <row r="123" spans="1:10" ht="32.25" customHeight="1">
      <c r="A123" s="49" t="s">
        <v>237</v>
      </c>
      <c r="B123" s="49">
        <v>92761</v>
      </c>
      <c r="C123" s="53" t="s">
        <v>241</v>
      </c>
      <c r="D123" s="49" t="s">
        <v>231</v>
      </c>
      <c r="E123" s="49">
        <v>190</v>
      </c>
      <c r="F123" s="51">
        <v>12.54</v>
      </c>
      <c r="G123" s="51">
        <f>SUM(F123+(F123*C186))</f>
        <v>15.748850592179963</v>
      </c>
      <c r="H123" s="51">
        <f t="shared" si="14"/>
        <v>2382.6</v>
      </c>
      <c r="I123" s="51">
        <f>H123+(H123*C186)</f>
        <v>2992.2816125141931</v>
      </c>
      <c r="J123" s="8"/>
    </row>
    <row r="124" spans="1:10" ht="32.25" customHeight="1">
      <c r="A124" s="49" t="s">
        <v>238</v>
      </c>
      <c r="B124" s="49">
        <v>98546</v>
      </c>
      <c r="C124" s="53" t="s">
        <v>343</v>
      </c>
      <c r="D124" s="49" t="s">
        <v>21</v>
      </c>
      <c r="E124" s="49">
        <v>130</v>
      </c>
      <c r="F124" s="51">
        <v>138.19999999999999</v>
      </c>
      <c r="G124" s="51">
        <f>SUM(F124+(F124*C186))</f>
        <v>173.56388770648093</v>
      </c>
      <c r="H124" s="51">
        <f t="shared" si="14"/>
        <v>17966</v>
      </c>
      <c r="I124" s="51">
        <f>H124+(H124*C186)</f>
        <v>22563.305401842525</v>
      </c>
      <c r="J124" s="8"/>
    </row>
    <row r="125" spans="1:10" ht="32.25" customHeight="1">
      <c r="A125" s="108" t="s">
        <v>233</v>
      </c>
      <c r="B125" s="109"/>
      <c r="C125" s="109"/>
      <c r="D125" s="109"/>
      <c r="E125" s="109"/>
      <c r="F125" s="109"/>
      <c r="G125" s="110"/>
      <c r="H125" s="20">
        <f>SUM(H120:H124)</f>
        <v>46395.162499999999</v>
      </c>
      <c r="I125" s="20">
        <f>SUM(I120:I124)</f>
        <v>58267.183605455401</v>
      </c>
      <c r="J125" s="8"/>
    </row>
    <row r="126" spans="1:10" ht="32.25" customHeight="1">
      <c r="A126" s="16">
        <v>16</v>
      </c>
      <c r="B126" s="14"/>
      <c r="C126" s="14" t="s">
        <v>242</v>
      </c>
      <c r="D126" s="14"/>
      <c r="E126" s="14"/>
      <c r="F126" s="15"/>
      <c r="G126" s="15"/>
      <c r="H126" s="15"/>
      <c r="I126" s="15"/>
      <c r="J126" s="8"/>
    </row>
    <row r="127" spans="1:10" ht="32.25" customHeight="1">
      <c r="A127" s="49" t="s">
        <v>243</v>
      </c>
      <c r="B127" s="49">
        <v>99059</v>
      </c>
      <c r="C127" s="59" t="s">
        <v>251</v>
      </c>
      <c r="D127" s="49" t="s">
        <v>32</v>
      </c>
      <c r="E127" s="49">
        <v>145</v>
      </c>
      <c r="F127" s="51">
        <v>46.71</v>
      </c>
      <c r="G127" s="51">
        <f>SUM(F127+(F127*C186))</f>
        <v>58.662584622067477</v>
      </c>
      <c r="H127" s="51">
        <f>E127*F127</f>
        <v>6772.95</v>
      </c>
      <c r="I127" s="51">
        <f>H127+(H127*C186)</f>
        <v>8506.0747701997843</v>
      </c>
      <c r="J127" s="8"/>
    </row>
    <row r="128" spans="1:10" ht="32.25" customHeight="1">
      <c r="A128" s="49" t="s">
        <v>244</v>
      </c>
      <c r="B128" s="49">
        <v>103324</v>
      </c>
      <c r="C128" s="53" t="s">
        <v>252</v>
      </c>
      <c r="D128" s="49" t="s">
        <v>21</v>
      </c>
      <c r="E128" s="49">
        <v>150</v>
      </c>
      <c r="F128" s="51">
        <v>72.19</v>
      </c>
      <c r="G128" s="51">
        <f>SUM(F128+(F128*C186))</f>
        <v>90.662641487198698</v>
      </c>
      <c r="H128" s="51">
        <f t="shared" ref="H128:H134" si="15">E128*F128</f>
        <v>10828.5</v>
      </c>
      <c r="I128" s="51">
        <f>H128+(H128*C186)</f>
        <v>13599.396223079804</v>
      </c>
      <c r="J128" s="8"/>
    </row>
    <row r="129" spans="1:10" ht="32.25" customHeight="1">
      <c r="A129" s="49" t="s">
        <v>245</v>
      </c>
      <c r="B129" s="49">
        <v>101159</v>
      </c>
      <c r="C129" s="53" t="s">
        <v>253</v>
      </c>
      <c r="D129" s="49" t="s">
        <v>21</v>
      </c>
      <c r="E129" s="49">
        <v>250</v>
      </c>
      <c r="F129" s="51">
        <v>130.09</v>
      </c>
      <c r="G129" s="51">
        <f>SUM(F129+(F129*C186))</f>
        <v>163.37862627884303</v>
      </c>
      <c r="H129" s="51">
        <f t="shared" si="15"/>
        <v>32522.5</v>
      </c>
      <c r="I129" s="51">
        <f>H129+(H129*C186)</f>
        <v>40844.656569710758</v>
      </c>
      <c r="J129" s="8"/>
    </row>
    <row r="130" spans="1:10" ht="32.25" customHeight="1">
      <c r="A130" s="49" t="s">
        <v>246</v>
      </c>
      <c r="B130" s="49">
        <v>87630</v>
      </c>
      <c r="C130" s="53" t="s">
        <v>254</v>
      </c>
      <c r="D130" s="49" t="s">
        <v>24</v>
      </c>
      <c r="E130" s="49">
        <v>178</v>
      </c>
      <c r="F130" s="51">
        <v>40.47</v>
      </c>
      <c r="G130" s="51">
        <f>SUM(F130+(F130*C186))</f>
        <v>50.825836002035338</v>
      </c>
      <c r="H130" s="51">
        <f t="shared" si="15"/>
        <v>7203.66</v>
      </c>
      <c r="I130" s="51">
        <f>H130+(H130*C186)</f>
        <v>9046.9988083622902</v>
      </c>
      <c r="J130" s="8"/>
    </row>
    <row r="131" spans="1:10" ht="32.25" customHeight="1">
      <c r="A131" s="49" t="s">
        <v>247</v>
      </c>
      <c r="B131" s="49">
        <v>87543</v>
      </c>
      <c r="C131" s="53" t="s">
        <v>255</v>
      </c>
      <c r="D131" s="49" t="s">
        <v>21</v>
      </c>
      <c r="E131" s="49">
        <v>428.5</v>
      </c>
      <c r="F131" s="51">
        <v>25.32</v>
      </c>
      <c r="G131" s="51">
        <f>SUM(F131+(F131*C186))</f>
        <v>31.799114592822704</v>
      </c>
      <c r="H131" s="51">
        <f t="shared" si="15"/>
        <v>10849.62</v>
      </c>
      <c r="I131" s="51">
        <f>H131+(H131*C186)</f>
        <v>13625.92060302453</v>
      </c>
      <c r="J131" s="8"/>
    </row>
    <row r="132" spans="1:10" ht="32.25" customHeight="1">
      <c r="A132" s="49" t="s">
        <v>248</v>
      </c>
      <c r="B132" s="49">
        <v>87882</v>
      </c>
      <c r="C132" s="53" t="s">
        <v>256</v>
      </c>
      <c r="D132" s="49" t="s">
        <v>21</v>
      </c>
      <c r="E132" s="49">
        <v>428.5</v>
      </c>
      <c r="F132" s="51">
        <v>7.51</v>
      </c>
      <c r="G132" s="51">
        <f>SUM(F132+(F132*C186))</f>
        <v>9.4317279064809831</v>
      </c>
      <c r="H132" s="51">
        <f t="shared" si="15"/>
        <v>3218.0349999999999</v>
      </c>
      <c r="I132" s="51">
        <f>H132+(H132*C186)</f>
        <v>4041.495407927101</v>
      </c>
      <c r="J132" s="8"/>
    </row>
    <row r="133" spans="1:10" ht="32.25" customHeight="1">
      <c r="A133" s="49" t="s">
        <v>249</v>
      </c>
      <c r="B133" s="49" t="s">
        <v>43</v>
      </c>
      <c r="C133" s="59" t="s">
        <v>257</v>
      </c>
      <c r="D133" s="49" t="s">
        <v>21</v>
      </c>
      <c r="E133" s="49">
        <v>3.4</v>
      </c>
      <c r="F133" s="51">
        <v>175</v>
      </c>
      <c r="G133" s="51">
        <f>SUM(F133+(F133*C186))</f>
        <v>219.7806103374397</v>
      </c>
      <c r="H133" s="51">
        <f t="shared" si="15"/>
        <v>595</v>
      </c>
      <c r="I133" s="51">
        <f>H133+(H133*C186)</f>
        <v>747.254075147295</v>
      </c>
      <c r="J133" s="8"/>
    </row>
    <row r="134" spans="1:10" ht="32.25" customHeight="1">
      <c r="A134" s="49" t="s">
        <v>250</v>
      </c>
      <c r="B134" s="49">
        <v>93188</v>
      </c>
      <c r="C134" s="53" t="s">
        <v>258</v>
      </c>
      <c r="D134" s="49" t="s">
        <v>32</v>
      </c>
      <c r="E134" s="49">
        <v>9</v>
      </c>
      <c r="F134" s="51">
        <v>66.430000000000007</v>
      </c>
      <c r="G134" s="51">
        <f>SUM(F134+(F134*C186))</f>
        <v>83.428719684092115</v>
      </c>
      <c r="H134" s="51">
        <f t="shared" si="15"/>
        <v>597.87000000000012</v>
      </c>
      <c r="I134" s="51">
        <f>H134+(H134*C186)</f>
        <v>750.85847715682917</v>
      </c>
      <c r="J134" s="8"/>
    </row>
    <row r="135" spans="1:10" ht="32.25" customHeight="1">
      <c r="A135" s="108" t="s">
        <v>259</v>
      </c>
      <c r="B135" s="109"/>
      <c r="C135" s="109"/>
      <c r="D135" s="109"/>
      <c r="E135" s="109"/>
      <c r="F135" s="109"/>
      <c r="G135" s="110"/>
      <c r="H135" s="20">
        <f>SUM(H127:H134)</f>
        <v>72588.134999999995</v>
      </c>
      <c r="I135" s="20">
        <f>SUM(I127:I134)</f>
        <v>91162.654934608392</v>
      </c>
      <c r="J135" s="8"/>
    </row>
    <row r="136" spans="1:10" ht="32.25" customHeight="1">
      <c r="A136" s="16">
        <v>17</v>
      </c>
      <c r="B136" s="14"/>
      <c r="C136" s="14" t="s">
        <v>260</v>
      </c>
      <c r="D136" s="14"/>
      <c r="E136" s="14"/>
      <c r="F136" s="15"/>
      <c r="G136" s="15"/>
      <c r="H136" s="15"/>
      <c r="I136" s="15"/>
      <c r="J136" s="8"/>
    </row>
    <row r="137" spans="1:10" ht="32.25" customHeight="1">
      <c r="A137" s="49" t="s">
        <v>261</v>
      </c>
      <c r="B137" s="49">
        <v>86888</v>
      </c>
      <c r="C137" s="53" t="s">
        <v>286</v>
      </c>
      <c r="D137" s="49" t="s">
        <v>29</v>
      </c>
      <c r="E137" s="49">
        <v>10</v>
      </c>
      <c r="F137" s="51">
        <v>471.18</v>
      </c>
      <c r="G137" s="51">
        <f>SUM(F137+(F137*C186))</f>
        <v>591.74987416454189</v>
      </c>
      <c r="H137" s="51">
        <f>E137*F137</f>
        <v>4711.8</v>
      </c>
      <c r="I137" s="51">
        <f>H137+(H137*C186)</f>
        <v>5917.4987416454196</v>
      </c>
      <c r="J137" s="8"/>
    </row>
    <row r="138" spans="1:10" ht="32.25" customHeight="1">
      <c r="A138" s="49" t="s">
        <v>262</v>
      </c>
      <c r="B138" s="49">
        <v>100858</v>
      </c>
      <c r="C138" s="53" t="s">
        <v>287</v>
      </c>
      <c r="D138" s="49" t="s">
        <v>29</v>
      </c>
      <c r="E138" s="49">
        <v>4</v>
      </c>
      <c r="F138" s="51">
        <v>710.56</v>
      </c>
      <c r="G138" s="51">
        <f>SUM(F138+(F138*C186))</f>
        <v>892.38463132212075</v>
      </c>
      <c r="H138" s="51">
        <f t="shared" ref="H138:H161" si="16">E138*F138</f>
        <v>2842.24</v>
      </c>
      <c r="I138" s="51">
        <f>H138+(H138*C186)</f>
        <v>3569.538525288483</v>
      </c>
      <c r="J138" s="8"/>
    </row>
    <row r="139" spans="1:10" ht="32.25" customHeight="1">
      <c r="A139" s="49" t="s">
        <v>263</v>
      </c>
      <c r="B139" s="49">
        <v>86902</v>
      </c>
      <c r="C139" s="53" t="s">
        <v>288</v>
      </c>
      <c r="D139" s="49" t="s">
        <v>29</v>
      </c>
      <c r="E139" s="49">
        <v>9</v>
      </c>
      <c r="F139" s="51">
        <v>299.98</v>
      </c>
      <c r="G139" s="51">
        <f>SUM(F139+(F139*C186))</f>
        <v>376.74164279442948</v>
      </c>
      <c r="H139" s="51">
        <f t="shared" si="16"/>
        <v>2699.82</v>
      </c>
      <c r="I139" s="51">
        <f>H139+(H139*C186)</f>
        <v>3390.6747851498658</v>
      </c>
      <c r="J139" s="8"/>
    </row>
    <row r="140" spans="1:10" ht="32.25" customHeight="1">
      <c r="A140" s="49" t="s">
        <v>264</v>
      </c>
      <c r="B140" s="49">
        <v>102257</v>
      </c>
      <c r="C140" s="53" t="s">
        <v>289</v>
      </c>
      <c r="D140" s="49" t="s">
        <v>21</v>
      </c>
      <c r="E140" s="49">
        <v>40</v>
      </c>
      <c r="F140" s="51">
        <v>331.09</v>
      </c>
      <c r="G140" s="51">
        <f>SUM(F140+(F140*C186))</f>
        <v>415.81235586641662</v>
      </c>
      <c r="H140" s="51">
        <f t="shared" si="16"/>
        <v>13243.599999999999</v>
      </c>
      <c r="I140" s="51">
        <f>H140+(H140*C186)</f>
        <v>16632.494234656664</v>
      </c>
      <c r="J140" s="8"/>
    </row>
    <row r="141" spans="1:10" ht="32.25" customHeight="1">
      <c r="A141" s="49" t="s">
        <v>265</v>
      </c>
      <c r="B141" s="49">
        <v>100872</v>
      </c>
      <c r="C141" s="53" t="s">
        <v>290</v>
      </c>
      <c r="D141" s="49" t="s">
        <v>29</v>
      </c>
      <c r="E141" s="49">
        <v>2</v>
      </c>
      <c r="F141" s="51">
        <v>323.95</v>
      </c>
      <c r="G141" s="51">
        <f>SUM(F141+(F141*C186))</f>
        <v>406.84530696464907</v>
      </c>
      <c r="H141" s="51">
        <f t="shared" si="16"/>
        <v>647.9</v>
      </c>
      <c r="I141" s="51">
        <f>H141+(H141*C186)</f>
        <v>813.69061392929814</v>
      </c>
      <c r="J141" s="8"/>
    </row>
    <row r="142" spans="1:10" ht="32.25" customHeight="1">
      <c r="A142" s="49" t="s">
        <v>266</v>
      </c>
      <c r="B142" s="49">
        <v>100860</v>
      </c>
      <c r="C142" s="53" t="s">
        <v>291</v>
      </c>
      <c r="D142" s="49" t="s">
        <v>29</v>
      </c>
      <c r="E142" s="49">
        <v>4</v>
      </c>
      <c r="F142" s="51">
        <v>91.96</v>
      </c>
      <c r="G142" s="51">
        <f>SUM(F142+(F142*C186))</f>
        <v>115.49157100931973</v>
      </c>
      <c r="H142" s="51">
        <f t="shared" si="16"/>
        <v>367.84</v>
      </c>
      <c r="I142" s="51">
        <f>H142+(H142*C186)</f>
        <v>461.96628403727891</v>
      </c>
      <c r="J142" s="8"/>
    </row>
    <row r="143" spans="1:10" ht="32.25" customHeight="1">
      <c r="A143" s="49" t="s">
        <v>267</v>
      </c>
      <c r="B143" s="49">
        <v>98053</v>
      </c>
      <c r="C143" s="53" t="s">
        <v>292</v>
      </c>
      <c r="D143" s="49" t="s">
        <v>29</v>
      </c>
      <c r="E143" s="49">
        <v>2</v>
      </c>
      <c r="F143" s="51">
        <v>2680.92</v>
      </c>
      <c r="G143" s="51">
        <f>SUM(F143+(F143*C186))</f>
        <v>3366.9384792334222</v>
      </c>
      <c r="H143" s="51">
        <f t="shared" si="16"/>
        <v>5361.84</v>
      </c>
      <c r="I143" s="51">
        <f>H143+(H143*C186)</f>
        <v>6733.8769584668444</v>
      </c>
      <c r="J143" s="8"/>
    </row>
    <row r="144" spans="1:10" ht="32.25" customHeight="1">
      <c r="A144" s="49" t="s">
        <v>268</v>
      </c>
      <c r="B144" s="49">
        <v>98059</v>
      </c>
      <c r="C144" s="53" t="s">
        <v>293</v>
      </c>
      <c r="D144" s="49" t="s">
        <v>29</v>
      </c>
      <c r="E144" s="49">
        <v>2</v>
      </c>
      <c r="F144" s="51">
        <v>3597.51</v>
      </c>
      <c r="G144" s="51">
        <f>SUM(F144+(F144*C186))</f>
        <v>4518.0739628288156</v>
      </c>
      <c r="H144" s="51">
        <f t="shared" si="16"/>
        <v>7195.02</v>
      </c>
      <c r="I144" s="51">
        <f>H144+(H144*C186)</f>
        <v>9036.1479256576313</v>
      </c>
      <c r="J144" s="8"/>
    </row>
    <row r="145" spans="1:10" ht="32.25" customHeight="1">
      <c r="A145" s="49" t="s">
        <v>269</v>
      </c>
      <c r="B145" s="49">
        <v>98065</v>
      </c>
      <c r="C145" s="53" t="s">
        <v>294</v>
      </c>
      <c r="D145" s="49" t="s">
        <v>29</v>
      </c>
      <c r="E145" s="49">
        <v>2</v>
      </c>
      <c r="F145" s="51">
        <v>7114.75</v>
      </c>
      <c r="G145" s="51">
        <f>SUM(F145+(F145*C186))</f>
        <v>8935.3376994188511</v>
      </c>
      <c r="H145" s="51">
        <f t="shared" si="16"/>
        <v>14229.5</v>
      </c>
      <c r="I145" s="51">
        <f>H145+(H145*C186)</f>
        <v>17870.675398837702</v>
      </c>
      <c r="J145" s="8"/>
    </row>
    <row r="146" spans="1:10" ht="32.25" customHeight="1">
      <c r="A146" s="49" t="s">
        <v>270</v>
      </c>
      <c r="B146" s="49">
        <v>102607</v>
      </c>
      <c r="C146" s="53" t="s">
        <v>295</v>
      </c>
      <c r="D146" s="49" t="s">
        <v>29</v>
      </c>
      <c r="E146" s="49">
        <v>1</v>
      </c>
      <c r="F146" s="51">
        <v>466.84</v>
      </c>
      <c r="G146" s="51">
        <f>SUM(F146+(F146*C186))</f>
        <v>586.2993150281734</v>
      </c>
      <c r="H146" s="51">
        <f t="shared" si="16"/>
        <v>466.84</v>
      </c>
      <c r="I146" s="51">
        <f>H146+(H146*C186)</f>
        <v>586.2993150281734</v>
      </c>
      <c r="J146" s="8"/>
    </row>
    <row r="147" spans="1:10" ht="32.25" customHeight="1">
      <c r="A147" s="49" t="s">
        <v>271</v>
      </c>
      <c r="B147" s="49">
        <v>89357</v>
      </c>
      <c r="C147" s="53" t="s">
        <v>296</v>
      </c>
      <c r="D147" s="49" t="s">
        <v>32</v>
      </c>
      <c r="E147" s="49">
        <v>120</v>
      </c>
      <c r="F147" s="51">
        <v>31.4</v>
      </c>
      <c r="G147" s="51">
        <f>SUM(F147+(F147*C186))</f>
        <v>39.43492094054632</v>
      </c>
      <c r="H147" s="51">
        <f t="shared" si="16"/>
        <v>3768</v>
      </c>
      <c r="I147" s="51">
        <f>H147+(H147*C186)</f>
        <v>4732.190512865559</v>
      </c>
      <c r="J147" s="8"/>
    </row>
    <row r="148" spans="1:10" ht="32.25" customHeight="1">
      <c r="A148" s="49" t="s">
        <v>272</v>
      </c>
      <c r="B148" s="49">
        <v>89369</v>
      </c>
      <c r="C148" s="53" t="s">
        <v>297</v>
      </c>
      <c r="D148" s="49" t="s">
        <v>29</v>
      </c>
      <c r="E148" s="49">
        <v>25</v>
      </c>
      <c r="F148" s="51">
        <v>17.07</v>
      </c>
      <c r="G148" s="51">
        <f>SUM(F148+(F148*C186))</f>
        <v>21.438028676914833</v>
      </c>
      <c r="H148" s="51">
        <f t="shared" si="16"/>
        <v>426.75</v>
      </c>
      <c r="I148" s="51">
        <f>H148+(H148*C186)</f>
        <v>535.95071692287081</v>
      </c>
      <c r="J148" s="8"/>
    </row>
    <row r="149" spans="1:10" ht="32.25" customHeight="1">
      <c r="A149" s="49" t="s">
        <v>273</v>
      </c>
      <c r="B149" s="49">
        <v>94690</v>
      </c>
      <c r="C149" s="53" t="s">
        <v>298</v>
      </c>
      <c r="D149" s="49" t="s">
        <v>29</v>
      </c>
      <c r="E149" s="49">
        <v>25</v>
      </c>
      <c r="F149" s="51">
        <v>14.03</v>
      </c>
      <c r="G149" s="51">
        <f>SUM(F149+(F149*C186))</f>
        <v>17.620125503053021</v>
      </c>
      <c r="H149" s="51">
        <f t="shared" si="16"/>
        <v>350.75</v>
      </c>
      <c r="I149" s="51">
        <f>H149+(H149*C186)</f>
        <v>440.50313757632557</v>
      </c>
      <c r="J149" s="8"/>
    </row>
    <row r="150" spans="1:10" ht="32.25" customHeight="1">
      <c r="A150" s="49" t="s">
        <v>274</v>
      </c>
      <c r="B150" s="49">
        <v>89711</v>
      </c>
      <c r="C150" s="53" t="s">
        <v>299</v>
      </c>
      <c r="D150" s="49" t="s">
        <v>32</v>
      </c>
      <c r="E150" s="49">
        <v>18</v>
      </c>
      <c r="F150" s="51">
        <v>20.28</v>
      </c>
      <c r="G150" s="51">
        <f>SUM(F150+(F150*C186))</f>
        <v>25.469433015104443</v>
      </c>
      <c r="H150" s="51">
        <f t="shared" si="16"/>
        <v>365.04</v>
      </c>
      <c r="I150" s="51">
        <f>H150+(H150*C186)</f>
        <v>458.44979427187997</v>
      </c>
      <c r="J150" s="8"/>
    </row>
    <row r="151" spans="1:10" ht="32.25" customHeight="1">
      <c r="A151" s="49" t="s">
        <v>275</v>
      </c>
      <c r="B151" s="49">
        <v>89724</v>
      </c>
      <c r="C151" s="53" t="s">
        <v>300</v>
      </c>
      <c r="D151" s="49" t="s">
        <v>29</v>
      </c>
      <c r="E151" s="49">
        <v>8</v>
      </c>
      <c r="F151" s="51">
        <v>9.85</v>
      </c>
      <c r="G151" s="51">
        <f>SUM(F151+(F151*C186))</f>
        <v>12.370508638993034</v>
      </c>
      <c r="H151" s="51">
        <f t="shared" si="16"/>
        <v>78.8</v>
      </c>
      <c r="I151" s="51">
        <f>H151+(H151*C186)</f>
        <v>98.964069111944269</v>
      </c>
      <c r="J151" s="8"/>
    </row>
    <row r="152" spans="1:10" ht="32.25" customHeight="1">
      <c r="A152" s="49" t="s">
        <v>276</v>
      </c>
      <c r="B152" s="49">
        <v>89712</v>
      </c>
      <c r="C152" s="53" t="s">
        <v>301</v>
      </c>
      <c r="D152" s="49" t="s">
        <v>32</v>
      </c>
      <c r="E152" s="49">
        <v>30</v>
      </c>
      <c r="F152" s="51">
        <v>25.84</v>
      </c>
      <c r="G152" s="51">
        <f>SUM(F152+(F152*C186))</f>
        <v>32.452176977825381</v>
      </c>
      <c r="H152" s="51">
        <f t="shared" si="16"/>
        <v>775.2</v>
      </c>
      <c r="I152" s="51">
        <f>H152+(H152*C186)</f>
        <v>973.56530933476154</v>
      </c>
      <c r="J152" s="8"/>
    </row>
    <row r="153" spans="1:10" ht="32.25" customHeight="1">
      <c r="A153" s="49" t="s">
        <v>277</v>
      </c>
      <c r="B153" s="49">
        <v>89731</v>
      </c>
      <c r="C153" s="53" t="s">
        <v>302</v>
      </c>
      <c r="D153" s="49" t="s">
        <v>29</v>
      </c>
      <c r="E153" s="49">
        <v>10</v>
      </c>
      <c r="F153" s="51">
        <v>14.23</v>
      </c>
      <c r="G153" s="51">
        <f>SUM(F153+(F153*C186))</f>
        <v>17.871303343438669</v>
      </c>
      <c r="H153" s="51">
        <f t="shared" si="16"/>
        <v>142.30000000000001</v>
      </c>
      <c r="I153" s="51">
        <f>H153+(H153*C186)</f>
        <v>178.71303343438669</v>
      </c>
      <c r="J153" s="8"/>
    </row>
    <row r="154" spans="1:10" ht="32.25" customHeight="1">
      <c r="A154" s="49" t="s">
        <v>278</v>
      </c>
      <c r="B154" s="49">
        <v>89714</v>
      </c>
      <c r="C154" s="53" t="s">
        <v>303</v>
      </c>
      <c r="D154" s="49" t="s">
        <v>32</v>
      </c>
      <c r="E154" s="49">
        <v>45.5</v>
      </c>
      <c r="F154" s="51">
        <v>35.99</v>
      </c>
      <c r="G154" s="51">
        <f>SUM(F154+(F154*C186))</f>
        <v>45.199452377396888</v>
      </c>
      <c r="H154" s="51">
        <f t="shared" si="16"/>
        <v>1637.5450000000001</v>
      </c>
      <c r="I154" s="51">
        <f>H154+(H154*C186)</f>
        <v>2056.5750831715582</v>
      </c>
      <c r="J154" s="8"/>
    </row>
    <row r="155" spans="1:10" ht="32.25" customHeight="1">
      <c r="A155" s="49" t="s">
        <v>279</v>
      </c>
      <c r="B155" s="49">
        <v>89744</v>
      </c>
      <c r="C155" s="53" t="s">
        <v>304</v>
      </c>
      <c r="D155" s="49" t="s">
        <v>29</v>
      </c>
      <c r="E155" s="49">
        <v>12</v>
      </c>
      <c r="F155" s="51">
        <v>26.49</v>
      </c>
      <c r="G155" s="51">
        <f>SUM(F155+(F155*C186))</f>
        <v>33.268504959078726</v>
      </c>
      <c r="H155" s="51">
        <f t="shared" si="16"/>
        <v>317.88</v>
      </c>
      <c r="I155" s="51">
        <f>H155+(H155*C186)</f>
        <v>399.22205950894477</v>
      </c>
      <c r="J155" s="8"/>
    </row>
    <row r="156" spans="1:10" ht="32.25" customHeight="1">
      <c r="A156" s="49" t="s">
        <v>280</v>
      </c>
      <c r="B156" s="49">
        <v>104085</v>
      </c>
      <c r="C156" s="53" t="s">
        <v>305</v>
      </c>
      <c r="D156" s="49" t="s">
        <v>32</v>
      </c>
      <c r="E156" s="49">
        <v>45</v>
      </c>
      <c r="F156" s="51">
        <v>50.92</v>
      </c>
      <c r="G156" s="51">
        <f>SUM(F156+(F156*C186))</f>
        <v>63.949878162185314</v>
      </c>
      <c r="H156" s="51">
        <f t="shared" si="16"/>
        <v>2291.4</v>
      </c>
      <c r="I156" s="51">
        <f>H156+(H156*C186)</f>
        <v>2877.7445172983389</v>
      </c>
      <c r="J156" s="8"/>
    </row>
    <row r="157" spans="1:10" ht="32.25" customHeight="1">
      <c r="A157" s="49" t="s">
        <v>281</v>
      </c>
      <c r="B157" s="49">
        <v>89970</v>
      </c>
      <c r="C157" s="53" t="s">
        <v>306</v>
      </c>
      <c r="D157" s="49" t="s">
        <v>29</v>
      </c>
      <c r="E157" s="49">
        <v>7</v>
      </c>
      <c r="F157" s="51">
        <v>52.21</v>
      </c>
      <c r="G157" s="51">
        <f>SUM(F157+(F157*C186))</f>
        <v>65.569975232672732</v>
      </c>
      <c r="H157" s="51">
        <f t="shared" si="16"/>
        <v>365.47</v>
      </c>
      <c r="I157" s="51">
        <f>H157+(H157*C186)</f>
        <v>458.98982662870912</v>
      </c>
      <c r="J157" s="8"/>
    </row>
    <row r="158" spans="1:10" ht="32.25" customHeight="1">
      <c r="A158" s="49" t="s">
        <v>282</v>
      </c>
      <c r="B158" s="49">
        <v>98111</v>
      </c>
      <c r="C158" s="53" t="s">
        <v>307</v>
      </c>
      <c r="D158" s="49" t="s">
        <v>29</v>
      </c>
      <c r="E158" s="49">
        <v>6</v>
      </c>
      <c r="F158" s="51">
        <v>48.71</v>
      </c>
      <c r="G158" s="51">
        <f>SUM(F158+(F158*C186))</f>
        <v>61.174363025923931</v>
      </c>
      <c r="H158" s="51">
        <f t="shared" si="16"/>
        <v>292.26</v>
      </c>
      <c r="I158" s="51">
        <f>H158+(H158*C186)</f>
        <v>367.04617815554354</v>
      </c>
      <c r="J158" s="8"/>
    </row>
    <row r="159" spans="1:10" ht="32.25" customHeight="1">
      <c r="A159" s="49" t="s">
        <v>283</v>
      </c>
      <c r="B159" s="49">
        <v>98110</v>
      </c>
      <c r="C159" s="53" t="s">
        <v>308</v>
      </c>
      <c r="D159" s="49" t="s">
        <v>29</v>
      </c>
      <c r="E159" s="49">
        <v>7</v>
      </c>
      <c r="F159" s="51">
        <v>363.92</v>
      </c>
      <c r="G159" s="51">
        <f>SUM(F159+(F159*C186))</f>
        <v>457.04319836572034</v>
      </c>
      <c r="H159" s="51">
        <f t="shared" si="16"/>
        <v>2547.44</v>
      </c>
      <c r="I159" s="51">
        <f>H159+(H159*C186)</f>
        <v>3199.3023885600423</v>
      </c>
      <c r="J159" s="8"/>
    </row>
    <row r="160" spans="1:10" ht="32.25" customHeight="1">
      <c r="A160" s="49" t="s">
        <v>284</v>
      </c>
      <c r="B160" s="49">
        <v>86906</v>
      </c>
      <c r="C160" s="53" t="s">
        <v>309</v>
      </c>
      <c r="D160" s="49" t="s">
        <v>29</v>
      </c>
      <c r="E160" s="49">
        <v>9</v>
      </c>
      <c r="F160" s="51">
        <v>120.06</v>
      </c>
      <c r="G160" s="51">
        <f>SUM(F160+(F160*C186))</f>
        <v>150.78205758350293</v>
      </c>
      <c r="H160" s="51">
        <f t="shared" si="16"/>
        <v>1080.54</v>
      </c>
      <c r="I160" s="51">
        <f>H160+(H160*C186)</f>
        <v>1357.0385182515261</v>
      </c>
      <c r="J160" s="8"/>
    </row>
    <row r="161" spans="1:10" ht="32.25" customHeight="1">
      <c r="A161" s="49" t="s">
        <v>285</v>
      </c>
      <c r="B161" s="49">
        <v>89482</v>
      </c>
      <c r="C161" s="53" t="s">
        <v>310</v>
      </c>
      <c r="D161" s="49" t="s">
        <v>29</v>
      </c>
      <c r="E161" s="49">
        <v>7</v>
      </c>
      <c r="F161" s="51">
        <v>37.81</v>
      </c>
      <c r="G161" s="51">
        <f>SUM(F161+(F161*C186))</f>
        <v>47.485170724906261</v>
      </c>
      <c r="H161" s="51">
        <f t="shared" si="16"/>
        <v>264.67</v>
      </c>
      <c r="I161" s="51">
        <f>H161+(H161*C186)</f>
        <v>332.39619507434384</v>
      </c>
      <c r="J161" s="8"/>
    </row>
    <row r="162" spans="1:10" ht="32.25" customHeight="1">
      <c r="A162" s="108" t="s">
        <v>311</v>
      </c>
      <c r="B162" s="109"/>
      <c r="C162" s="109"/>
      <c r="D162" s="109"/>
      <c r="E162" s="109"/>
      <c r="F162" s="109"/>
      <c r="G162" s="110"/>
      <c r="H162" s="20">
        <f>SUM(H137:H161)</f>
        <v>66470.444999999992</v>
      </c>
      <c r="I162" s="20">
        <f>SUM(I137:I161)</f>
        <v>83479.514122864086</v>
      </c>
      <c r="J162" s="8"/>
    </row>
    <row r="163" spans="1:10" ht="32.25" customHeight="1">
      <c r="A163" s="16">
        <v>18</v>
      </c>
      <c r="B163" s="14"/>
      <c r="C163" s="14" t="s">
        <v>312</v>
      </c>
      <c r="D163" s="14"/>
      <c r="E163" s="14"/>
      <c r="F163" s="15"/>
      <c r="G163" s="15"/>
      <c r="H163" s="15"/>
      <c r="I163" s="15"/>
      <c r="J163" s="8"/>
    </row>
    <row r="164" spans="1:10" ht="32.25" customHeight="1">
      <c r="A164" s="49" t="s">
        <v>315</v>
      </c>
      <c r="B164" s="49">
        <v>91993</v>
      </c>
      <c r="C164" s="53" t="s">
        <v>329</v>
      </c>
      <c r="D164" s="49" t="s">
        <v>29</v>
      </c>
      <c r="E164" s="49">
        <v>4</v>
      </c>
      <c r="F164" s="51">
        <v>46.04</v>
      </c>
      <c r="G164" s="51">
        <f>SUM(F164+(F164*C186))</f>
        <v>57.821138856775562</v>
      </c>
      <c r="H164" s="51">
        <f>E164*F164</f>
        <v>184.16</v>
      </c>
      <c r="I164" s="51">
        <f>H164+(H164*C186)</f>
        <v>231.28455542710225</v>
      </c>
      <c r="J164" s="8"/>
    </row>
    <row r="165" spans="1:10" ht="32.25" customHeight="1">
      <c r="A165" s="49" t="s">
        <v>316</v>
      </c>
      <c r="B165" s="49">
        <v>91997</v>
      </c>
      <c r="C165" s="53" t="s">
        <v>330</v>
      </c>
      <c r="D165" s="49" t="s">
        <v>29</v>
      </c>
      <c r="E165" s="49">
        <v>20</v>
      </c>
      <c r="F165" s="51">
        <v>36.869999999999997</v>
      </c>
      <c r="G165" s="51">
        <f>SUM(F165+(F165*C186))</f>
        <v>46.304634875093718</v>
      </c>
      <c r="H165" s="51">
        <f t="shared" ref="H165:H177" si="17">E165*F165</f>
        <v>737.4</v>
      </c>
      <c r="I165" s="51">
        <f>H165+(H165*C186)</f>
        <v>926.09269750187445</v>
      </c>
      <c r="J165" s="8"/>
    </row>
    <row r="166" spans="1:10" ht="32.25" customHeight="1">
      <c r="A166" s="49" t="s">
        <v>317</v>
      </c>
      <c r="B166" s="49">
        <v>101893</v>
      </c>
      <c r="C166" s="53" t="s">
        <v>331</v>
      </c>
      <c r="D166" s="49" t="s">
        <v>29</v>
      </c>
      <c r="E166" s="49">
        <v>14</v>
      </c>
      <c r="F166" s="51">
        <v>82.63</v>
      </c>
      <c r="G166" s="51">
        <f>SUM(F166+(F166*C186))</f>
        <v>103.77412475532938</v>
      </c>
      <c r="H166" s="51">
        <f t="shared" si="17"/>
        <v>1156.82</v>
      </c>
      <c r="I166" s="51">
        <f>H166+(H166*C186)</f>
        <v>1452.8377465746112</v>
      </c>
      <c r="J166" s="8"/>
    </row>
    <row r="167" spans="1:10" ht="32.25" customHeight="1">
      <c r="A167" s="49" t="s">
        <v>318</v>
      </c>
      <c r="B167" s="49">
        <v>91953</v>
      </c>
      <c r="C167" s="53" t="s">
        <v>332</v>
      </c>
      <c r="D167" s="49" t="s">
        <v>29</v>
      </c>
      <c r="E167" s="49">
        <v>6</v>
      </c>
      <c r="F167" s="51">
        <v>29.41</v>
      </c>
      <c r="G167" s="51">
        <f>SUM(F167+(F167*C186))</f>
        <v>36.935701428709152</v>
      </c>
      <c r="H167" s="51">
        <f t="shared" si="17"/>
        <v>176.46</v>
      </c>
      <c r="I167" s="51">
        <f>H167+(H167*C186)</f>
        <v>221.61420857225491</v>
      </c>
      <c r="J167" s="8"/>
    </row>
    <row r="168" spans="1:10" ht="32.25" customHeight="1">
      <c r="A168" s="49" t="s">
        <v>319</v>
      </c>
      <c r="B168" s="49">
        <v>91959</v>
      </c>
      <c r="C168" s="53" t="s">
        <v>333</v>
      </c>
      <c r="D168" s="49" t="s">
        <v>29</v>
      </c>
      <c r="E168" s="49">
        <v>5</v>
      </c>
      <c r="F168" s="51">
        <v>44.99</v>
      </c>
      <c r="G168" s="51">
        <f>SUM(F168+(F168*C186))</f>
        <v>56.502455194750929</v>
      </c>
      <c r="H168" s="51">
        <f t="shared" si="17"/>
        <v>224.95000000000002</v>
      </c>
      <c r="I168" s="51">
        <f>H168+(H168*C186)</f>
        <v>282.51227597375464</v>
      </c>
      <c r="J168" s="8"/>
    </row>
    <row r="169" spans="1:10" ht="32.25" customHeight="1">
      <c r="A169" s="49" t="s">
        <v>320</v>
      </c>
      <c r="B169" s="49">
        <v>91834</v>
      </c>
      <c r="C169" s="53" t="s">
        <v>342</v>
      </c>
      <c r="D169" s="49" t="s">
        <v>32</v>
      </c>
      <c r="E169" s="49">
        <v>170</v>
      </c>
      <c r="F169" s="51">
        <v>18.32</v>
      </c>
      <c r="G169" s="51">
        <f>SUM(F169+(F169*C186))</f>
        <v>23.007890179325116</v>
      </c>
      <c r="H169" s="51">
        <f t="shared" si="17"/>
        <v>3114.4</v>
      </c>
      <c r="I169" s="51">
        <f>H169+(H169*C186)</f>
        <v>3911.3413304852697</v>
      </c>
      <c r="J169" s="8"/>
    </row>
    <row r="170" spans="1:10" ht="32.25" customHeight="1">
      <c r="A170" s="49" t="s">
        <v>321</v>
      </c>
      <c r="B170" s="49">
        <v>103782</v>
      </c>
      <c r="C170" s="53" t="s">
        <v>334</v>
      </c>
      <c r="D170" s="49" t="s">
        <v>29</v>
      </c>
      <c r="E170" s="49">
        <v>33</v>
      </c>
      <c r="F170" s="51">
        <v>30.09</v>
      </c>
      <c r="G170" s="51">
        <f>SUM(F170+(F170*C186))</f>
        <v>37.789706086020345</v>
      </c>
      <c r="H170" s="51">
        <f t="shared" si="17"/>
        <v>992.97</v>
      </c>
      <c r="I170" s="51">
        <f>H170+(H170*C186)</f>
        <v>1247.0603008386715</v>
      </c>
      <c r="J170" s="8"/>
    </row>
    <row r="171" spans="1:10" ht="32.25" customHeight="1">
      <c r="A171" s="49" t="s">
        <v>322</v>
      </c>
      <c r="B171" s="49">
        <v>91925</v>
      </c>
      <c r="C171" s="53" t="s">
        <v>335</v>
      </c>
      <c r="D171" s="49" t="s">
        <v>32</v>
      </c>
      <c r="E171" s="49">
        <v>380</v>
      </c>
      <c r="F171" s="51">
        <v>3.4</v>
      </c>
      <c r="G171" s="51">
        <f>SUM(F171+(F171*C186))</f>
        <v>4.2700232865559711</v>
      </c>
      <c r="H171" s="51">
        <f t="shared" si="17"/>
        <v>1292</v>
      </c>
      <c r="I171" s="51">
        <f>H171+(H171*C186)</f>
        <v>1622.6088488912692</v>
      </c>
      <c r="J171" s="8"/>
    </row>
    <row r="172" spans="1:10" ht="32.25" customHeight="1">
      <c r="A172" s="49" t="s">
        <v>323</v>
      </c>
      <c r="B172" s="49">
        <v>91927</v>
      </c>
      <c r="C172" s="53" t="s">
        <v>336</v>
      </c>
      <c r="D172" s="49" t="s">
        <v>32</v>
      </c>
      <c r="E172" s="49">
        <v>125</v>
      </c>
      <c r="F172" s="51">
        <v>4.58</v>
      </c>
      <c r="G172" s="51">
        <f>SUM(F172+(F172*C186))</f>
        <v>5.7519725448312791</v>
      </c>
      <c r="H172" s="51">
        <f t="shared" si="17"/>
        <v>572.5</v>
      </c>
      <c r="I172" s="51">
        <f>H172+(H172*C186)</f>
        <v>718.99656810390979</v>
      </c>
      <c r="J172" s="8"/>
    </row>
    <row r="173" spans="1:10" ht="32.25" customHeight="1">
      <c r="A173" s="49" t="s">
        <v>324</v>
      </c>
      <c r="B173" s="49">
        <v>91928</v>
      </c>
      <c r="C173" s="53" t="s">
        <v>338</v>
      </c>
      <c r="D173" s="49" t="s">
        <v>32</v>
      </c>
      <c r="E173" s="49">
        <v>35</v>
      </c>
      <c r="F173" s="51">
        <v>6.77</v>
      </c>
      <c r="G173" s="51">
        <f>SUM(F173+(F173*C186))</f>
        <v>8.5023698970540948</v>
      </c>
      <c r="H173" s="51">
        <f t="shared" si="17"/>
        <v>236.95</v>
      </c>
      <c r="I173" s="51">
        <f>H173+(H173*C186)</f>
        <v>297.58294639689336</v>
      </c>
      <c r="J173" s="8"/>
    </row>
    <row r="174" spans="1:10" ht="32.25" customHeight="1">
      <c r="A174" s="49" t="s">
        <v>325</v>
      </c>
      <c r="B174" s="49">
        <v>91932</v>
      </c>
      <c r="C174" s="53" t="s">
        <v>337</v>
      </c>
      <c r="D174" s="49" t="s">
        <v>32</v>
      </c>
      <c r="E174" s="49">
        <v>50</v>
      </c>
      <c r="F174" s="51">
        <v>15.89</v>
      </c>
      <c r="G174" s="51">
        <f>SUM(F174+(F174*C186))</f>
        <v>19.956079418639526</v>
      </c>
      <c r="H174" s="51">
        <f t="shared" si="17"/>
        <v>794.5</v>
      </c>
      <c r="I174" s="51">
        <f>H174+(H174*C186)</f>
        <v>997.80397093197621</v>
      </c>
      <c r="J174" s="8"/>
    </row>
    <row r="175" spans="1:10" ht="32.25" customHeight="1">
      <c r="A175" s="49" t="s">
        <v>326</v>
      </c>
      <c r="B175" s="49">
        <v>97887</v>
      </c>
      <c r="C175" s="53" t="s">
        <v>339</v>
      </c>
      <c r="D175" s="49" t="s">
        <v>29</v>
      </c>
      <c r="E175" s="49">
        <v>24</v>
      </c>
      <c r="F175" s="51">
        <v>246.09</v>
      </c>
      <c r="G175" s="51">
        <f>SUM(F175+(F175*C186))</f>
        <v>309.06177370251737</v>
      </c>
      <c r="H175" s="51">
        <f t="shared" si="17"/>
        <v>5906.16</v>
      </c>
      <c r="I175" s="51">
        <f>H175+(H175*C186)</f>
        <v>7417.482568860416</v>
      </c>
      <c r="J175" s="8"/>
    </row>
    <row r="176" spans="1:10" ht="32.25" customHeight="1">
      <c r="A176" s="49" t="s">
        <v>327</v>
      </c>
      <c r="B176" s="49" t="s">
        <v>178</v>
      </c>
      <c r="C176" s="53" t="s">
        <v>340</v>
      </c>
      <c r="D176" s="49" t="s">
        <v>29</v>
      </c>
      <c r="E176" s="49">
        <v>2</v>
      </c>
      <c r="F176" s="51">
        <v>1800</v>
      </c>
      <c r="G176" s="51">
        <f>SUM(F176+(F176*C186))</f>
        <v>2260.6005634708081</v>
      </c>
      <c r="H176" s="51">
        <f t="shared" si="17"/>
        <v>3600</v>
      </c>
      <c r="I176" s="51">
        <f>H176+(H176*C186)</f>
        <v>4521.2011269416162</v>
      </c>
      <c r="J176" s="8"/>
    </row>
    <row r="177" spans="1:10" ht="32.25" customHeight="1">
      <c r="A177" s="49" t="s">
        <v>328</v>
      </c>
      <c r="B177" s="49">
        <v>101878</v>
      </c>
      <c r="C177" s="53" t="s">
        <v>341</v>
      </c>
      <c r="D177" s="49" t="s">
        <v>29</v>
      </c>
      <c r="E177" s="49">
        <v>3</v>
      </c>
      <c r="F177" s="51">
        <v>553.96</v>
      </c>
      <c r="G177" s="51">
        <f>SUM(F177+(F177*C186))</f>
        <v>695.71238230016058</v>
      </c>
      <c r="H177" s="51">
        <f t="shared" si="17"/>
        <v>1661.88</v>
      </c>
      <c r="I177" s="51">
        <f>H177+(H177*C186)</f>
        <v>2087.1371469004816</v>
      </c>
      <c r="J177" s="8"/>
    </row>
    <row r="178" spans="1:10" ht="32.25" customHeight="1">
      <c r="A178" s="108" t="s">
        <v>91</v>
      </c>
      <c r="B178" s="109"/>
      <c r="C178" s="109"/>
      <c r="D178" s="109"/>
      <c r="E178" s="109"/>
      <c r="F178" s="109"/>
      <c r="G178" s="110"/>
      <c r="H178" s="20">
        <f>SUM(H164:H177)</f>
        <v>20651.150000000001</v>
      </c>
      <c r="I178" s="20">
        <f>SUM(I164:I177)</f>
        <v>25935.556292400099</v>
      </c>
      <c r="J178" s="8"/>
    </row>
    <row r="179" spans="1:10" ht="20.25" customHeight="1">
      <c r="A179" s="16">
        <v>19</v>
      </c>
      <c r="B179" s="14"/>
      <c r="C179" s="14" t="s">
        <v>61</v>
      </c>
      <c r="D179" s="14"/>
      <c r="E179" s="14"/>
      <c r="F179" s="15"/>
      <c r="G179" s="15"/>
      <c r="H179" s="15"/>
      <c r="I179" s="15"/>
      <c r="J179" s="8"/>
    </row>
    <row r="180" spans="1:10" ht="33" customHeight="1">
      <c r="A180" s="49" t="s">
        <v>313</v>
      </c>
      <c r="B180" s="49">
        <v>98509</v>
      </c>
      <c r="C180" s="59" t="s">
        <v>62</v>
      </c>
      <c r="D180" s="49" t="s">
        <v>29</v>
      </c>
      <c r="E180" s="49">
        <v>10</v>
      </c>
      <c r="F180" s="51">
        <v>38.200000000000003</v>
      </c>
      <c r="G180" s="51">
        <f>SUM(F180+(F180*C186))</f>
        <v>47.974967513658271</v>
      </c>
      <c r="H180" s="51">
        <f>E180*F180</f>
        <v>382</v>
      </c>
      <c r="I180" s="51">
        <f>H180+(H180*C186)</f>
        <v>479.74967513658265</v>
      </c>
      <c r="J180" s="8"/>
    </row>
    <row r="181" spans="1:10" ht="45" customHeight="1">
      <c r="A181" s="49" t="s">
        <v>314</v>
      </c>
      <c r="B181" s="49">
        <v>98511</v>
      </c>
      <c r="C181" s="53" t="s">
        <v>63</v>
      </c>
      <c r="D181" s="49" t="s">
        <v>29</v>
      </c>
      <c r="E181" s="49">
        <v>10</v>
      </c>
      <c r="F181" s="51">
        <v>113.67</v>
      </c>
      <c r="G181" s="51">
        <f>SUM(F181+(F181*C186))</f>
        <v>142.75692558318156</v>
      </c>
      <c r="H181" s="51">
        <f>E181*F181</f>
        <v>1136.7</v>
      </c>
      <c r="I181" s="51">
        <f>H181+(H181*C186)</f>
        <v>1427.5692558318156</v>
      </c>
      <c r="J181" s="8"/>
    </row>
    <row r="182" spans="1:10" ht="22.5" customHeight="1">
      <c r="A182" s="108" t="s">
        <v>92</v>
      </c>
      <c r="B182" s="109"/>
      <c r="C182" s="109"/>
      <c r="D182" s="109"/>
      <c r="E182" s="109"/>
      <c r="F182" s="109"/>
      <c r="G182" s="110"/>
      <c r="H182" s="20">
        <f>SUM(H180:H181)</f>
        <v>1518.7</v>
      </c>
      <c r="I182" s="20">
        <f>SUM(I180:I181)</f>
        <v>1907.3189309683983</v>
      </c>
      <c r="J182" s="8"/>
    </row>
    <row r="183" spans="1:10" ht="15.75" customHeight="1">
      <c r="A183" s="33"/>
      <c r="B183" s="33"/>
      <c r="C183" s="33"/>
      <c r="D183" s="33"/>
      <c r="E183" s="33"/>
      <c r="F183" s="62"/>
      <c r="G183" s="62"/>
      <c r="H183" s="62"/>
      <c r="I183" s="62"/>
      <c r="J183" s="8"/>
    </row>
    <row r="184" spans="1:10" ht="25.5" customHeight="1">
      <c r="A184" s="117" t="s">
        <v>108</v>
      </c>
      <c r="B184" s="118"/>
      <c r="C184" s="118"/>
      <c r="D184" s="119"/>
      <c r="E184" s="119"/>
      <c r="F184" s="119"/>
      <c r="G184" s="120"/>
      <c r="H184" s="81">
        <f>H10+H19+H36+H51+H67+H75+H182</f>
        <v>422640.69299999997</v>
      </c>
      <c r="I184" s="81">
        <f>I10+I19+I36+I42+I51+I67+I75+I182+I178+I162+I135+I125+I110+I100+I93+I88+I84+I81+I118</f>
        <v>1055109.9478057886</v>
      </c>
      <c r="J184" s="8"/>
    </row>
    <row r="185" spans="1:10" ht="15.75" customHeight="1">
      <c r="D185" s="86"/>
      <c r="E185" s="54"/>
      <c r="F185" s="82"/>
      <c r="G185" s="82"/>
      <c r="H185" s="83"/>
      <c r="I185" s="82"/>
      <c r="J185" s="8"/>
    </row>
    <row r="186" spans="1:10" ht="15.75" customHeight="1">
      <c r="A186" s="121" t="s">
        <v>64</v>
      </c>
      <c r="B186" s="122"/>
      <c r="C186" s="63">
        <f>((1+C188+C189+C190+C192)*(1+C191)*(1+C197)/(1-(C193+C194+C195+C196)))-1</f>
        <v>0.25588920192822684</v>
      </c>
      <c r="D186" s="52"/>
      <c r="E186" s="87" t="s">
        <v>65</v>
      </c>
      <c r="F186" s="88"/>
      <c r="G186" s="84"/>
      <c r="H186" s="83"/>
      <c r="I186" s="84"/>
      <c r="J186" s="8"/>
    </row>
    <row r="187" spans="1:10" ht="15.75" customHeight="1">
      <c r="A187" s="52"/>
      <c r="B187" s="52"/>
      <c r="C187" s="63"/>
      <c r="D187" s="52"/>
      <c r="E187" s="52" t="s">
        <v>66</v>
      </c>
      <c r="F187" s="80" t="s">
        <v>67</v>
      </c>
      <c r="G187" s="84"/>
      <c r="H187" s="83"/>
      <c r="I187" s="84"/>
      <c r="J187" s="8"/>
    </row>
    <row r="188" spans="1:10" ht="15.75" customHeight="1">
      <c r="A188" s="121" t="s">
        <v>68</v>
      </c>
      <c r="B188" s="122"/>
      <c r="C188" s="63">
        <v>5.5E-2</v>
      </c>
      <c r="D188" s="52"/>
      <c r="E188" s="64">
        <v>0.03</v>
      </c>
      <c r="F188" s="80">
        <v>5.5E-2</v>
      </c>
      <c r="G188" s="84"/>
      <c r="H188" s="83"/>
      <c r="I188" s="84"/>
      <c r="J188" s="8"/>
    </row>
    <row r="189" spans="1:10" ht="15.75" customHeight="1">
      <c r="A189" s="121" t="s">
        <v>69</v>
      </c>
      <c r="B189" s="122"/>
      <c r="C189" s="64">
        <v>0.01</v>
      </c>
      <c r="D189" s="52"/>
      <c r="E189" s="63">
        <v>8.0000000000000002E-3</v>
      </c>
      <c r="F189" s="80">
        <v>0.01</v>
      </c>
      <c r="G189" s="84"/>
      <c r="H189" s="85"/>
      <c r="I189" s="84"/>
      <c r="J189" s="8"/>
    </row>
    <row r="190" spans="1:10" ht="15.75" customHeight="1">
      <c r="A190" s="121" t="s">
        <v>70</v>
      </c>
      <c r="B190" s="122"/>
      <c r="C190" s="63">
        <v>1.2699999999999999E-2</v>
      </c>
      <c r="D190" s="52"/>
      <c r="E190" s="63">
        <v>9.7000000000000003E-3</v>
      </c>
      <c r="F190" s="80">
        <v>1.2699999999999999E-2</v>
      </c>
      <c r="G190" s="84"/>
      <c r="H190" s="85"/>
      <c r="I190" s="84"/>
      <c r="J190" s="8"/>
    </row>
    <row r="191" spans="1:10" ht="15.75" customHeight="1">
      <c r="A191" s="121" t="s">
        <v>71</v>
      </c>
      <c r="B191" s="122"/>
      <c r="C191" s="63">
        <v>1.3899999999999999E-2</v>
      </c>
      <c r="D191" s="52"/>
      <c r="E191" s="63">
        <v>5.8999999999999999E-3</v>
      </c>
      <c r="F191" s="80">
        <v>1.3899999999999999E-2</v>
      </c>
      <c r="G191" s="84"/>
      <c r="H191" s="85"/>
      <c r="I191" s="84"/>
      <c r="J191" s="8"/>
    </row>
    <row r="192" spans="1:10" ht="15.75" customHeight="1">
      <c r="A192" s="121" t="s">
        <v>72</v>
      </c>
      <c r="B192" s="122"/>
      <c r="C192" s="63">
        <v>7.8600000000000003E-2</v>
      </c>
      <c r="D192" s="52"/>
      <c r="E192" s="63">
        <v>6.1600000000000002E-2</v>
      </c>
      <c r="F192" s="80">
        <v>8.9599999999999999E-2</v>
      </c>
      <c r="G192" s="84"/>
      <c r="H192" s="85"/>
      <c r="I192" s="84"/>
      <c r="J192" s="8"/>
    </row>
    <row r="193" spans="1:10" ht="15.75" customHeight="1">
      <c r="A193" s="121" t="s">
        <v>73</v>
      </c>
      <c r="B193" s="122"/>
      <c r="C193" s="63">
        <v>6.4999999999999997E-3</v>
      </c>
      <c r="D193" s="52"/>
      <c r="E193" s="63">
        <v>6.4999999999999997E-3</v>
      </c>
      <c r="F193" s="80">
        <v>6.4999999999999997E-3</v>
      </c>
      <c r="G193" s="84"/>
      <c r="H193" s="85"/>
      <c r="I193" s="84"/>
      <c r="J193" s="8"/>
    </row>
    <row r="194" spans="1:10" ht="15.75" customHeight="1">
      <c r="A194" s="121" t="s">
        <v>74</v>
      </c>
      <c r="B194" s="122"/>
      <c r="C194" s="64">
        <v>0.03</v>
      </c>
      <c r="D194" s="52"/>
      <c r="E194" s="63">
        <v>0.03</v>
      </c>
      <c r="F194" s="80">
        <v>0.03</v>
      </c>
      <c r="G194" s="84"/>
      <c r="H194" s="85"/>
      <c r="I194" s="84"/>
      <c r="J194" s="8"/>
    </row>
    <row r="195" spans="1:10" ht="15.75" customHeight="1">
      <c r="A195" s="123" t="s">
        <v>75</v>
      </c>
      <c r="B195" s="124"/>
      <c r="C195" s="63">
        <v>0</v>
      </c>
      <c r="D195" s="52"/>
      <c r="E195" s="63">
        <v>0</v>
      </c>
      <c r="F195" s="80">
        <v>0</v>
      </c>
      <c r="G195" s="84"/>
      <c r="H195" s="85"/>
      <c r="I195" s="84"/>
      <c r="J195" s="8"/>
    </row>
    <row r="196" spans="1:10" ht="15.75" customHeight="1">
      <c r="A196" s="121" t="s">
        <v>76</v>
      </c>
      <c r="B196" s="122"/>
      <c r="C196" s="63">
        <v>0.03</v>
      </c>
      <c r="D196" s="52"/>
      <c r="E196" s="63">
        <v>0.03</v>
      </c>
      <c r="F196" s="80">
        <v>0.03</v>
      </c>
      <c r="G196" s="84"/>
      <c r="H196" s="85"/>
      <c r="I196" s="84"/>
      <c r="J196" s="8"/>
    </row>
    <row r="197" spans="1:10" ht="15.75" customHeight="1">
      <c r="A197" s="121" t="s">
        <v>77</v>
      </c>
      <c r="B197" s="122"/>
      <c r="C197" s="63">
        <v>0</v>
      </c>
      <c r="D197" s="52"/>
      <c r="E197" s="63">
        <v>0</v>
      </c>
      <c r="F197" s="80">
        <v>0</v>
      </c>
      <c r="G197" s="84"/>
      <c r="H197" s="85"/>
      <c r="I197" s="84"/>
      <c r="J197" s="8"/>
    </row>
    <row r="198" spans="1:10" ht="15.75" customHeight="1">
      <c r="A198" s="33"/>
      <c r="B198" s="33"/>
      <c r="C198" s="33"/>
      <c r="D198" s="33"/>
      <c r="E198" s="33"/>
      <c r="F198" s="62"/>
      <c r="G198" s="62"/>
      <c r="H198" s="62"/>
      <c r="I198" s="62"/>
      <c r="J198" s="8"/>
    </row>
    <row r="199" spans="1:10" ht="15.75" customHeight="1">
      <c r="A199" s="17"/>
      <c r="B199" s="17"/>
      <c r="C199" s="17"/>
      <c r="D199" s="17"/>
      <c r="E199" s="17"/>
      <c r="F199" s="18"/>
      <c r="G199" s="18"/>
      <c r="H199" s="18"/>
      <c r="I199" s="18"/>
      <c r="J199" s="8"/>
    </row>
    <row r="200" spans="1:10" ht="15.75" customHeight="1">
      <c r="A200" s="17"/>
      <c r="B200" s="17"/>
      <c r="C200" s="17"/>
      <c r="D200" s="17"/>
      <c r="E200" s="17"/>
      <c r="F200" s="18"/>
      <c r="G200" s="18"/>
      <c r="H200" s="18"/>
      <c r="I200" s="18"/>
      <c r="J200" s="8"/>
    </row>
    <row r="201" spans="1:10" ht="15.75" customHeight="1">
      <c r="A201" s="17"/>
      <c r="B201" s="17"/>
      <c r="C201" s="17"/>
      <c r="D201" s="17"/>
      <c r="E201" s="17"/>
      <c r="F201" s="18"/>
      <c r="G201" s="18"/>
      <c r="H201" s="18"/>
      <c r="I201" s="18"/>
      <c r="J201" s="8"/>
    </row>
    <row r="202" spans="1:10" ht="15.75" customHeight="1">
      <c r="A202" s="17"/>
      <c r="B202" s="17"/>
      <c r="C202" s="17"/>
      <c r="D202" s="17"/>
      <c r="E202" s="17"/>
      <c r="F202" s="18"/>
      <c r="G202" s="18"/>
      <c r="H202" s="18"/>
      <c r="I202" s="18"/>
      <c r="J202" s="8"/>
    </row>
    <row r="203" spans="1:10" ht="15.75" customHeight="1">
      <c r="A203" s="17"/>
      <c r="B203" s="17"/>
      <c r="C203" s="17"/>
      <c r="D203" s="17"/>
      <c r="E203" s="17"/>
      <c r="F203" s="18"/>
      <c r="G203" s="18"/>
      <c r="H203" s="18"/>
      <c r="I203" s="18"/>
      <c r="J203" s="8"/>
    </row>
    <row r="204" spans="1:10" ht="15.75" customHeight="1">
      <c r="A204" s="17"/>
      <c r="B204" s="17"/>
      <c r="C204" s="17"/>
      <c r="D204" s="17"/>
      <c r="E204" s="17"/>
      <c r="F204" s="18"/>
      <c r="G204" s="18"/>
      <c r="H204" s="18"/>
      <c r="I204" s="18"/>
    </row>
    <row r="205" spans="1:10" ht="15.75" customHeight="1">
      <c r="A205" s="17"/>
      <c r="B205" s="17"/>
      <c r="C205" s="17"/>
      <c r="D205" s="17"/>
      <c r="E205" s="17"/>
      <c r="F205" s="22"/>
      <c r="G205" s="23"/>
      <c r="H205" s="17"/>
      <c r="I205" s="22"/>
    </row>
    <row r="206" spans="1:10" ht="15.75" customHeight="1">
      <c r="A206" s="17"/>
      <c r="B206" s="17"/>
      <c r="C206" s="17"/>
      <c r="D206" s="17"/>
      <c r="E206" s="17"/>
      <c r="F206" s="18"/>
      <c r="G206" s="18"/>
      <c r="H206" s="17"/>
      <c r="I206" s="18"/>
    </row>
    <row r="207" spans="1:10" ht="15.75" customHeight="1">
      <c r="A207" s="17"/>
      <c r="B207" s="17"/>
      <c r="C207" s="17"/>
      <c r="D207" s="17"/>
      <c r="E207" s="17"/>
      <c r="F207" s="18"/>
      <c r="G207" s="18"/>
      <c r="H207" s="17"/>
      <c r="I207" s="18"/>
    </row>
    <row r="208" spans="1:10" ht="15.75" customHeight="1">
      <c r="A208" s="17"/>
      <c r="B208" s="17"/>
      <c r="C208" s="17"/>
      <c r="D208" s="17"/>
      <c r="E208" s="17"/>
      <c r="F208" s="18"/>
      <c r="G208" s="18"/>
      <c r="H208" s="18"/>
      <c r="I208" s="18"/>
    </row>
    <row r="209" spans="1:9" ht="15.75" customHeight="1">
      <c r="A209" s="17"/>
      <c r="B209" s="17"/>
      <c r="C209" s="17"/>
      <c r="D209" s="17"/>
      <c r="E209" s="17"/>
      <c r="F209" s="18"/>
      <c r="G209" s="18"/>
      <c r="H209" s="18"/>
      <c r="I209" s="18"/>
    </row>
    <row r="210" spans="1:9" ht="15.75" customHeight="1">
      <c r="A210" s="17"/>
      <c r="B210" s="17"/>
      <c r="C210" s="17"/>
      <c r="D210" s="17"/>
      <c r="E210" s="17"/>
      <c r="F210" s="18"/>
      <c r="G210" s="18"/>
      <c r="H210" s="18"/>
      <c r="I210" s="18"/>
    </row>
    <row r="211" spans="1:9" ht="15.75" customHeight="1">
      <c r="A211" s="17"/>
      <c r="B211" s="17"/>
      <c r="C211" s="17"/>
      <c r="D211" s="17"/>
      <c r="E211" s="17"/>
      <c r="F211" s="18"/>
      <c r="G211" s="18"/>
      <c r="H211" s="18"/>
      <c r="I211" s="18"/>
    </row>
    <row r="212" spans="1:9" ht="15.75" customHeight="1">
      <c r="A212" s="17"/>
      <c r="B212" s="17"/>
      <c r="C212" s="17"/>
      <c r="D212" s="17"/>
      <c r="E212" s="17"/>
      <c r="F212" s="18"/>
      <c r="G212" s="18"/>
      <c r="H212" s="18"/>
      <c r="I212" s="18"/>
    </row>
    <row r="213" spans="1:9" ht="15.75" customHeight="1">
      <c r="A213" s="17"/>
      <c r="B213" s="17"/>
      <c r="C213" s="17"/>
      <c r="D213" s="17"/>
      <c r="E213" s="17"/>
      <c r="F213" s="18"/>
      <c r="G213" s="18"/>
      <c r="H213" s="18"/>
      <c r="I213" s="18"/>
    </row>
    <row r="214" spans="1:9" ht="15.75" customHeight="1">
      <c r="A214" s="17"/>
      <c r="B214" s="17"/>
      <c r="C214" s="17"/>
      <c r="D214" s="17"/>
      <c r="E214" s="17"/>
      <c r="F214" s="18"/>
      <c r="G214" s="18"/>
      <c r="H214" s="18"/>
      <c r="I214" s="18"/>
    </row>
    <row r="215" spans="1:9" ht="15.75" customHeight="1">
      <c r="A215" s="17"/>
      <c r="B215" s="17"/>
      <c r="C215" s="17"/>
      <c r="D215" s="17"/>
      <c r="E215" s="17"/>
      <c r="F215" s="18"/>
      <c r="G215" s="18"/>
      <c r="H215" s="18"/>
      <c r="I215" s="18"/>
    </row>
    <row r="216" spans="1:9" ht="15.75" customHeight="1">
      <c r="A216" s="17"/>
      <c r="B216" s="17"/>
      <c r="C216" s="17"/>
      <c r="D216" s="17"/>
      <c r="E216" s="17"/>
      <c r="F216" s="18"/>
      <c r="G216" s="18"/>
      <c r="H216" s="18"/>
      <c r="I216" s="18"/>
    </row>
    <row r="217" spans="1:9" ht="15.75" customHeight="1">
      <c r="A217" s="17"/>
      <c r="B217" s="17"/>
      <c r="C217" s="17"/>
      <c r="D217" s="17"/>
      <c r="E217" s="17"/>
      <c r="F217" s="18"/>
      <c r="G217" s="18"/>
      <c r="H217" s="18"/>
      <c r="I217" s="18"/>
    </row>
    <row r="218" spans="1:9" ht="15.75" customHeight="1">
      <c r="A218" s="17"/>
      <c r="B218" s="17"/>
      <c r="C218" s="17"/>
      <c r="D218" s="17"/>
      <c r="E218" s="17"/>
      <c r="F218" s="18"/>
      <c r="G218" s="18"/>
      <c r="H218" s="18"/>
      <c r="I218" s="18"/>
    </row>
    <row r="219" spans="1:9" ht="15.75" customHeight="1">
      <c r="A219" s="17"/>
      <c r="B219" s="17"/>
      <c r="C219" s="17"/>
      <c r="D219" s="17"/>
      <c r="E219" s="17"/>
      <c r="F219" s="18"/>
      <c r="G219" s="18"/>
      <c r="H219" s="18"/>
      <c r="I219" s="18"/>
    </row>
    <row r="220" spans="1:9" ht="15.75" customHeight="1">
      <c r="A220" s="17"/>
      <c r="B220" s="17"/>
      <c r="C220" s="17"/>
      <c r="D220" s="17"/>
      <c r="E220" s="17"/>
      <c r="F220" s="18"/>
      <c r="G220" s="18"/>
      <c r="H220" s="18"/>
      <c r="I220" s="18"/>
    </row>
    <row r="221" spans="1:9" ht="15.75" customHeight="1">
      <c r="A221" s="17"/>
      <c r="B221" s="17"/>
      <c r="C221" s="17"/>
      <c r="D221" s="17"/>
      <c r="E221" s="17"/>
      <c r="F221" s="18"/>
      <c r="G221" s="18"/>
      <c r="H221" s="18"/>
      <c r="I221" s="18"/>
    </row>
    <row r="222" spans="1:9" ht="15.75" customHeight="1">
      <c r="A222" s="17"/>
      <c r="B222" s="17"/>
      <c r="C222" s="17"/>
      <c r="D222" s="17"/>
      <c r="E222" s="17"/>
      <c r="F222" s="18"/>
      <c r="G222" s="18"/>
      <c r="H222" s="18"/>
      <c r="I222" s="18"/>
    </row>
    <row r="223" spans="1:9" ht="15.75" customHeight="1">
      <c r="A223" s="17"/>
      <c r="B223" s="17"/>
      <c r="C223" s="17"/>
      <c r="D223" s="17"/>
      <c r="E223" s="17"/>
      <c r="F223" s="18"/>
      <c r="G223" s="18"/>
      <c r="H223" s="18"/>
      <c r="I223" s="18"/>
    </row>
    <row r="224" spans="1:9" ht="15.75" customHeight="1">
      <c r="A224" s="17"/>
      <c r="B224" s="17"/>
      <c r="C224" s="17"/>
      <c r="D224" s="17"/>
      <c r="E224" s="17"/>
      <c r="F224" s="18"/>
      <c r="G224" s="18"/>
      <c r="H224" s="18"/>
      <c r="I224" s="18"/>
    </row>
    <row r="225" spans="1:9" ht="15.75" customHeight="1">
      <c r="A225" s="17"/>
      <c r="B225" s="17"/>
      <c r="C225" s="17"/>
      <c r="D225" s="17"/>
      <c r="E225" s="17"/>
      <c r="F225" s="18"/>
      <c r="G225" s="18"/>
      <c r="H225" s="18"/>
      <c r="I225" s="18"/>
    </row>
    <row r="226" spans="1:9" ht="15.75" customHeight="1">
      <c r="A226" s="17"/>
      <c r="B226" s="17"/>
      <c r="C226" s="17"/>
      <c r="D226" s="17"/>
      <c r="E226" s="17"/>
      <c r="F226" s="18"/>
      <c r="G226" s="18"/>
      <c r="H226" s="18"/>
      <c r="I226" s="18"/>
    </row>
    <row r="227" spans="1:9" ht="15.75" customHeight="1">
      <c r="A227" s="17"/>
      <c r="B227" s="17"/>
      <c r="C227" s="17"/>
      <c r="D227" s="17"/>
      <c r="E227" s="17"/>
      <c r="F227" s="18"/>
      <c r="G227" s="18"/>
      <c r="H227" s="18"/>
      <c r="I227" s="18"/>
    </row>
    <row r="228" spans="1:9" ht="15.75" customHeight="1">
      <c r="A228" s="17"/>
      <c r="B228" s="17"/>
      <c r="C228" s="17"/>
      <c r="D228" s="17"/>
      <c r="E228" s="17"/>
      <c r="F228" s="18"/>
      <c r="G228" s="18"/>
      <c r="H228" s="18"/>
      <c r="I228" s="18"/>
    </row>
    <row r="229" spans="1:9" ht="15.75" customHeight="1">
      <c r="A229" s="17"/>
      <c r="B229" s="17"/>
      <c r="C229" s="17"/>
      <c r="D229" s="17"/>
      <c r="E229" s="17"/>
      <c r="F229" s="18"/>
      <c r="G229" s="18"/>
      <c r="H229" s="18"/>
      <c r="I229" s="18"/>
    </row>
    <row r="230" spans="1:9" ht="15.75" customHeight="1">
      <c r="A230" s="17"/>
      <c r="B230" s="17"/>
      <c r="C230" s="17"/>
      <c r="D230" s="17"/>
      <c r="E230" s="17"/>
      <c r="F230" s="18"/>
      <c r="G230" s="18"/>
      <c r="H230" s="18"/>
      <c r="I230" s="18"/>
    </row>
    <row r="231" spans="1:9" ht="15.75" customHeight="1">
      <c r="A231" s="17"/>
      <c r="B231" s="17"/>
      <c r="C231" s="17"/>
      <c r="D231" s="17"/>
      <c r="E231" s="17"/>
      <c r="F231" s="18"/>
      <c r="G231" s="18"/>
      <c r="H231" s="18"/>
      <c r="I231" s="18"/>
    </row>
    <row r="232" spans="1:9" ht="15.75" customHeight="1">
      <c r="A232" s="17"/>
      <c r="B232" s="17"/>
      <c r="C232" s="17"/>
      <c r="D232" s="17"/>
      <c r="E232" s="17"/>
      <c r="F232" s="18"/>
      <c r="G232" s="18"/>
      <c r="H232" s="18"/>
      <c r="I232" s="18"/>
    </row>
    <row r="233" spans="1:9" ht="15.75" customHeight="1">
      <c r="A233" s="17"/>
      <c r="B233" s="17"/>
      <c r="C233" s="17"/>
      <c r="D233" s="17"/>
      <c r="E233" s="17"/>
      <c r="F233" s="18"/>
      <c r="G233" s="18"/>
      <c r="H233" s="18"/>
      <c r="I233" s="18"/>
    </row>
    <row r="234" spans="1:9" ht="15.75" customHeight="1">
      <c r="A234" s="17"/>
      <c r="B234" s="17"/>
      <c r="C234" s="17"/>
      <c r="D234" s="17"/>
      <c r="E234" s="17"/>
      <c r="F234" s="18"/>
      <c r="G234" s="18"/>
      <c r="H234" s="18"/>
      <c r="I234" s="18"/>
    </row>
    <row r="235" spans="1:9" ht="15.75" customHeight="1">
      <c r="A235" s="17"/>
      <c r="B235" s="17"/>
      <c r="C235" s="17"/>
      <c r="D235" s="17"/>
      <c r="E235" s="17"/>
      <c r="F235" s="18"/>
      <c r="G235" s="18"/>
      <c r="H235" s="18"/>
      <c r="I235" s="18"/>
    </row>
    <row r="236" spans="1:9" ht="15.75" customHeight="1">
      <c r="A236" s="17"/>
      <c r="B236" s="17"/>
      <c r="C236" s="17"/>
      <c r="D236" s="17"/>
      <c r="E236" s="17"/>
      <c r="F236" s="18"/>
      <c r="G236" s="18"/>
      <c r="H236" s="18"/>
      <c r="I236" s="18"/>
    </row>
    <row r="237" spans="1:9" ht="15.75" customHeight="1">
      <c r="A237" s="17"/>
      <c r="B237" s="17"/>
      <c r="C237" s="17"/>
      <c r="D237" s="17"/>
      <c r="E237" s="17"/>
      <c r="F237" s="18"/>
      <c r="G237" s="18"/>
      <c r="H237" s="18"/>
      <c r="I237" s="18"/>
    </row>
    <row r="238" spans="1:9" ht="15.75" customHeight="1">
      <c r="A238" s="17"/>
      <c r="B238" s="17"/>
      <c r="C238" s="17"/>
      <c r="D238" s="17"/>
      <c r="E238" s="17"/>
      <c r="F238" s="18"/>
      <c r="G238" s="18"/>
      <c r="H238" s="18"/>
      <c r="I238" s="18"/>
    </row>
    <row r="239" spans="1:9" ht="15.75" customHeight="1">
      <c r="A239" s="17"/>
      <c r="B239" s="17"/>
      <c r="C239" s="17"/>
      <c r="D239" s="17"/>
      <c r="E239" s="17"/>
      <c r="F239" s="18"/>
      <c r="G239" s="18"/>
      <c r="H239" s="18"/>
      <c r="I239" s="18"/>
    </row>
    <row r="240" spans="1:9" ht="15.75" customHeight="1">
      <c r="A240" s="17"/>
      <c r="B240" s="17"/>
      <c r="C240" s="17"/>
      <c r="D240" s="17"/>
      <c r="E240" s="17"/>
      <c r="F240" s="18"/>
      <c r="G240" s="18"/>
      <c r="H240" s="18"/>
      <c r="I240" s="18"/>
    </row>
    <row r="241" spans="1:9" ht="15.75" customHeight="1">
      <c r="A241" s="17"/>
      <c r="B241" s="17"/>
      <c r="C241" s="17"/>
      <c r="D241" s="17"/>
      <c r="E241" s="17"/>
      <c r="F241" s="18"/>
      <c r="G241" s="18"/>
      <c r="H241" s="18"/>
      <c r="I241" s="18"/>
    </row>
    <row r="242" spans="1:9" ht="15.75" customHeight="1">
      <c r="A242" s="17"/>
      <c r="B242" s="17"/>
      <c r="C242" s="17"/>
      <c r="D242" s="17"/>
      <c r="E242" s="17"/>
      <c r="F242" s="18"/>
      <c r="G242" s="18"/>
      <c r="H242" s="18"/>
      <c r="I242" s="18"/>
    </row>
    <row r="243" spans="1:9" ht="15.75" customHeight="1">
      <c r="A243" s="17"/>
      <c r="B243" s="17"/>
      <c r="C243" s="17"/>
      <c r="D243" s="17"/>
      <c r="E243" s="17"/>
      <c r="F243" s="18"/>
      <c r="G243" s="18"/>
      <c r="H243" s="18"/>
      <c r="I243" s="18"/>
    </row>
    <row r="244" spans="1:9" ht="15.75" customHeight="1">
      <c r="A244" s="17"/>
      <c r="B244" s="17"/>
      <c r="C244" s="17"/>
      <c r="D244" s="17"/>
      <c r="E244" s="17"/>
      <c r="F244" s="18"/>
      <c r="G244" s="18"/>
      <c r="H244" s="18"/>
      <c r="I244" s="18"/>
    </row>
    <row r="245" spans="1:9" ht="15.75" customHeight="1">
      <c r="A245" s="17"/>
      <c r="B245" s="17"/>
      <c r="C245" s="17"/>
      <c r="D245" s="17"/>
      <c r="E245" s="17"/>
      <c r="F245" s="18"/>
      <c r="G245" s="18"/>
      <c r="H245" s="18"/>
      <c r="I245" s="18"/>
    </row>
    <row r="246" spans="1:9" ht="15.75" customHeight="1">
      <c r="A246" s="17"/>
      <c r="B246" s="17"/>
      <c r="C246" s="17"/>
      <c r="D246" s="17"/>
      <c r="E246" s="17"/>
      <c r="F246" s="18"/>
      <c r="G246" s="18"/>
      <c r="H246" s="18"/>
      <c r="I246" s="18"/>
    </row>
    <row r="247" spans="1:9" ht="15.75" customHeight="1">
      <c r="A247" s="17"/>
      <c r="B247" s="17"/>
      <c r="C247" s="17"/>
      <c r="D247" s="17"/>
      <c r="E247" s="17"/>
      <c r="F247" s="18"/>
      <c r="G247" s="18"/>
      <c r="H247" s="18"/>
      <c r="I247" s="18"/>
    </row>
    <row r="248" spans="1:9" ht="15.75" customHeight="1">
      <c r="A248" s="17"/>
      <c r="B248" s="17"/>
      <c r="C248" s="17"/>
      <c r="D248" s="17"/>
      <c r="E248" s="17"/>
      <c r="F248" s="18"/>
      <c r="G248" s="18"/>
      <c r="H248" s="18"/>
      <c r="I248" s="18"/>
    </row>
    <row r="249" spans="1:9" ht="15.75" customHeight="1">
      <c r="A249" s="17"/>
      <c r="B249" s="17"/>
      <c r="C249" s="17"/>
      <c r="D249" s="17"/>
      <c r="E249" s="17"/>
      <c r="F249" s="18"/>
      <c r="G249" s="18"/>
      <c r="H249" s="18"/>
      <c r="I249" s="18"/>
    </row>
    <row r="250" spans="1:9" ht="15.75" customHeight="1">
      <c r="A250" s="17"/>
      <c r="B250" s="17"/>
      <c r="C250" s="17"/>
      <c r="D250" s="17"/>
      <c r="E250" s="17"/>
      <c r="F250" s="18"/>
      <c r="G250" s="18"/>
      <c r="H250" s="18"/>
      <c r="I250" s="18"/>
    </row>
    <row r="251" spans="1:9" ht="15.75" customHeight="1">
      <c r="A251" s="17"/>
      <c r="B251" s="17"/>
      <c r="C251" s="17"/>
      <c r="D251" s="17"/>
      <c r="E251" s="17"/>
      <c r="F251" s="18"/>
      <c r="G251" s="18"/>
      <c r="H251" s="18"/>
      <c r="I251" s="18"/>
    </row>
    <row r="252" spans="1:9" ht="15.75" customHeight="1">
      <c r="A252" s="17"/>
      <c r="B252" s="17"/>
      <c r="C252" s="17"/>
      <c r="D252" s="17"/>
      <c r="E252" s="17"/>
      <c r="F252" s="18"/>
      <c r="G252" s="18"/>
      <c r="H252" s="18"/>
      <c r="I252" s="18"/>
    </row>
    <row r="253" spans="1:9" ht="15.75" customHeight="1">
      <c r="A253" s="17"/>
      <c r="B253" s="17"/>
      <c r="C253" s="17"/>
      <c r="D253" s="17"/>
      <c r="E253" s="17"/>
      <c r="F253" s="18"/>
      <c r="G253" s="18"/>
      <c r="H253" s="18"/>
      <c r="I253" s="18"/>
    </row>
    <row r="254" spans="1:9" ht="15.75" customHeight="1">
      <c r="A254" s="17"/>
      <c r="B254" s="17"/>
      <c r="C254" s="17"/>
      <c r="D254" s="17"/>
      <c r="E254" s="17"/>
      <c r="F254" s="18"/>
      <c r="G254" s="18"/>
      <c r="H254" s="18"/>
      <c r="I254" s="18"/>
    </row>
    <row r="255" spans="1:9" ht="15.75" customHeight="1">
      <c r="A255" s="17"/>
      <c r="B255" s="17"/>
      <c r="C255" s="17"/>
      <c r="D255" s="17"/>
      <c r="E255" s="17"/>
      <c r="F255" s="18"/>
      <c r="G255" s="18"/>
      <c r="H255" s="18"/>
      <c r="I255" s="18"/>
    </row>
    <row r="256" spans="1:9" ht="15.75" customHeight="1">
      <c r="A256" s="17"/>
      <c r="B256" s="17"/>
      <c r="C256" s="17"/>
      <c r="D256" s="17"/>
      <c r="E256" s="17"/>
      <c r="F256" s="18"/>
      <c r="G256" s="18"/>
      <c r="H256" s="18"/>
      <c r="I256" s="18"/>
    </row>
    <row r="257" spans="1:9" ht="15.75" customHeight="1">
      <c r="A257" s="17"/>
      <c r="B257" s="17"/>
      <c r="C257" s="17"/>
      <c r="D257" s="17"/>
      <c r="E257" s="17"/>
      <c r="F257" s="18"/>
      <c r="G257" s="18"/>
      <c r="H257" s="18"/>
      <c r="I257" s="18"/>
    </row>
    <row r="258" spans="1:9" ht="15.75" customHeight="1">
      <c r="A258" s="17"/>
      <c r="B258" s="17"/>
      <c r="C258" s="17"/>
      <c r="D258" s="17"/>
      <c r="E258" s="17"/>
      <c r="F258" s="18"/>
      <c r="G258" s="18"/>
      <c r="H258" s="18"/>
      <c r="I258" s="18"/>
    </row>
    <row r="259" spans="1:9" ht="15.75" customHeight="1">
      <c r="A259" s="17"/>
      <c r="B259" s="17"/>
      <c r="C259" s="17"/>
      <c r="D259" s="17"/>
      <c r="E259" s="17"/>
      <c r="F259" s="18"/>
      <c r="G259" s="18"/>
      <c r="H259" s="18"/>
      <c r="I259" s="18"/>
    </row>
    <row r="260" spans="1:9" ht="15.75" customHeight="1">
      <c r="A260" s="17"/>
      <c r="B260" s="17"/>
      <c r="C260" s="17"/>
      <c r="D260" s="17"/>
      <c r="E260" s="17"/>
      <c r="F260" s="18"/>
      <c r="G260" s="18"/>
      <c r="H260" s="18"/>
      <c r="I260" s="18"/>
    </row>
    <row r="261" spans="1:9" ht="15.75" customHeight="1">
      <c r="A261" s="17"/>
      <c r="B261" s="17"/>
      <c r="C261" s="17"/>
      <c r="D261" s="17"/>
      <c r="E261" s="17"/>
      <c r="F261" s="18"/>
      <c r="G261" s="18"/>
      <c r="H261" s="18"/>
      <c r="I261" s="18"/>
    </row>
    <row r="262" spans="1:9" ht="15.75" customHeight="1">
      <c r="A262" s="17"/>
      <c r="B262" s="17"/>
      <c r="C262" s="17"/>
      <c r="D262" s="17"/>
      <c r="E262" s="17"/>
      <c r="F262" s="18"/>
      <c r="G262" s="18"/>
      <c r="H262" s="18"/>
      <c r="I262" s="18"/>
    </row>
    <row r="263" spans="1:9" ht="15.75" customHeight="1">
      <c r="A263" s="17"/>
      <c r="B263" s="17"/>
      <c r="C263" s="17"/>
      <c r="D263" s="17"/>
      <c r="E263" s="17"/>
      <c r="F263" s="18"/>
      <c r="G263" s="18"/>
      <c r="H263" s="18"/>
      <c r="I263" s="18"/>
    </row>
    <row r="264" spans="1:9" ht="15.75" customHeight="1">
      <c r="A264" s="17"/>
      <c r="B264" s="17"/>
      <c r="C264" s="17"/>
      <c r="D264" s="17"/>
      <c r="E264" s="17"/>
      <c r="F264" s="18"/>
      <c r="G264" s="18"/>
      <c r="H264" s="18"/>
      <c r="I264" s="18"/>
    </row>
    <row r="265" spans="1:9" ht="15.75" customHeight="1">
      <c r="A265" s="17"/>
      <c r="B265" s="17"/>
      <c r="C265" s="17"/>
      <c r="D265" s="17"/>
      <c r="E265" s="17"/>
      <c r="F265" s="18"/>
      <c r="G265" s="18"/>
      <c r="H265" s="18"/>
      <c r="I265" s="18"/>
    </row>
    <row r="266" spans="1:9" ht="15.75" customHeight="1">
      <c r="A266" s="17"/>
      <c r="B266" s="17"/>
      <c r="C266" s="17"/>
      <c r="D266" s="17"/>
      <c r="E266" s="17"/>
      <c r="F266" s="18"/>
      <c r="G266" s="18"/>
      <c r="H266" s="18"/>
      <c r="I266" s="18"/>
    </row>
    <row r="267" spans="1:9" ht="15.75" customHeight="1">
      <c r="A267" s="17"/>
      <c r="B267" s="17"/>
      <c r="C267" s="17"/>
      <c r="D267" s="17"/>
      <c r="E267" s="17"/>
      <c r="F267" s="18"/>
      <c r="G267" s="18"/>
      <c r="H267" s="18"/>
      <c r="I267" s="18"/>
    </row>
    <row r="268" spans="1:9" ht="15.75" customHeight="1">
      <c r="A268" s="17"/>
      <c r="B268" s="17"/>
      <c r="C268" s="17"/>
      <c r="D268" s="17"/>
      <c r="E268" s="17"/>
      <c r="F268" s="18"/>
      <c r="G268" s="18"/>
      <c r="H268" s="18"/>
      <c r="I268" s="18"/>
    </row>
    <row r="269" spans="1:9" ht="15.75" customHeight="1">
      <c r="A269" s="17"/>
      <c r="B269" s="17"/>
      <c r="C269" s="17"/>
      <c r="D269" s="17"/>
      <c r="E269" s="17"/>
      <c r="F269" s="18"/>
      <c r="G269" s="18"/>
      <c r="H269" s="18"/>
      <c r="I269" s="18"/>
    </row>
    <row r="270" spans="1:9" ht="15.75" customHeight="1">
      <c r="A270" s="17"/>
      <c r="B270" s="17"/>
      <c r="C270" s="17"/>
      <c r="D270" s="17"/>
      <c r="E270" s="17"/>
      <c r="F270" s="18"/>
      <c r="G270" s="18"/>
      <c r="H270" s="18"/>
      <c r="I270" s="18"/>
    </row>
    <row r="271" spans="1:9" ht="15.75" customHeight="1">
      <c r="A271" s="17"/>
      <c r="B271" s="17"/>
      <c r="C271" s="17"/>
      <c r="D271" s="17"/>
      <c r="E271" s="17"/>
      <c r="F271" s="18"/>
      <c r="G271" s="18"/>
      <c r="H271" s="18"/>
      <c r="I271" s="18"/>
    </row>
    <row r="272" spans="1:9" ht="15.75" customHeight="1">
      <c r="A272" s="17"/>
      <c r="B272" s="17"/>
      <c r="C272" s="17"/>
      <c r="D272" s="17"/>
      <c r="E272" s="17"/>
      <c r="F272" s="18"/>
      <c r="G272" s="18"/>
      <c r="H272" s="18"/>
      <c r="I272" s="18"/>
    </row>
    <row r="273" spans="1:9" ht="15.75" customHeight="1">
      <c r="A273" s="17"/>
      <c r="B273" s="17"/>
      <c r="C273" s="17"/>
      <c r="D273" s="17"/>
      <c r="E273" s="17"/>
      <c r="F273" s="18"/>
      <c r="G273" s="18"/>
      <c r="H273" s="18"/>
      <c r="I273" s="18"/>
    </row>
    <row r="274" spans="1:9" ht="15.75" customHeight="1">
      <c r="A274" s="17"/>
      <c r="B274" s="17"/>
      <c r="C274" s="17"/>
      <c r="D274" s="17"/>
      <c r="E274" s="17"/>
      <c r="F274" s="18"/>
      <c r="G274" s="18"/>
      <c r="H274" s="18"/>
      <c r="I274" s="18"/>
    </row>
    <row r="275" spans="1:9" ht="15.75" customHeight="1">
      <c r="A275" s="17"/>
      <c r="B275" s="17"/>
      <c r="C275" s="17"/>
      <c r="D275" s="17"/>
      <c r="E275" s="17"/>
      <c r="F275" s="18"/>
      <c r="G275" s="18"/>
      <c r="H275" s="18"/>
      <c r="I275" s="18"/>
    </row>
    <row r="276" spans="1:9" ht="15.75" customHeight="1">
      <c r="A276" s="17"/>
      <c r="B276" s="17"/>
      <c r="C276" s="17"/>
      <c r="D276" s="17"/>
      <c r="E276" s="17"/>
      <c r="F276" s="18"/>
      <c r="G276" s="18"/>
      <c r="H276" s="18"/>
      <c r="I276" s="18"/>
    </row>
    <row r="277" spans="1:9" ht="15.75" customHeight="1">
      <c r="A277" s="17"/>
      <c r="B277" s="17"/>
      <c r="C277" s="17"/>
      <c r="D277" s="17"/>
      <c r="E277" s="17"/>
      <c r="F277" s="18"/>
      <c r="G277" s="18"/>
      <c r="H277" s="18"/>
      <c r="I277" s="18"/>
    </row>
    <row r="278" spans="1:9" ht="15.75" customHeight="1">
      <c r="A278" s="17"/>
      <c r="B278" s="17"/>
      <c r="C278" s="17"/>
      <c r="D278" s="17"/>
      <c r="E278" s="17"/>
      <c r="F278" s="18"/>
      <c r="G278" s="18"/>
      <c r="H278" s="18"/>
      <c r="I278" s="18"/>
    </row>
    <row r="279" spans="1:9" ht="15.75" customHeight="1">
      <c r="A279" s="17"/>
      <c r="B279" s="17"/>
      <c r="C279" s="17"/>
      <c r="D279" s="17"/>
      <c r="E279" s="17"/>
      <c r="F279" s="18"/>
      <c r="G279" s="18"/>
      <c r="H279" s="18"/>
      <c r="I279" s="18"/>
    </row>
    <row r="280" spans="1:9" ht="15.75" customHeight="1">
      <c r="A280" s="17"/>
      <c r="B280" s="17"/>
      <c r="C280" s="17"/>
      <c r="D280" s="17"/>
      <c r="E280" s="17"/>
      <c r="F280" s="18"/>
      <c r="G280" s="18"/>
      <c r="H280" s="18"/>
      <c r="I280" s="18"/>
    </row>
    <row r="281" spans="1:9" ht="15.75" customHeight="1">
      <c r="A281" s="17"/>
      <c r="B281" s="17"/>
      <c r="C281" s="17"/>
      <c r="D281" s="17"/>
      <c r="E281" s="17"/>
      <c r="F281" s="18"/>
      <c r="G281" s="18"/>
      <c r="H281" s="18"/>
      <c r="I281" s="18"/>
    </row>
    <row r="282" spans="1:9" ht="15.75" customHeight="1">
      <c r="A282" s="17"/>
      <c r="B282" s="17"/>
      <c r="C282" s="17"/>
      <c r="D282" s="17"/>
      <c r="E282" s="17"/>
      <c r="F282" s="18"/>
      <c r="G282" s="18"/>
      <c r="H282" s="18"/>
      <c r="I282" s="18"/>
    </row>
    <row r="283" spans="1:9" ht="15.75" customHeight="1">
      <c r="A283" s="17"/>
      <c r="B283" s="17"/>
      <c r="C283" s="17"/>
      <c r="D283" s="17"/>
      <c r="E283" s="17"/>
      <c r="F283" s="18"/>
      <c r="G283" s="18"/>
      <c r="H283" s="18"/>
      <c r="I283" s="18"/>
    </row>
    <row r="284" spans="1:9" ht="15.75" customHeight="1">
      <c r="A284" s="17"/>
      <c r="B284" s="17"/>
      <c r="C284" s="17"/>
      <c r="D284" s="17"/>
      <c r="E284" s="17"/>
      <c r="F284" s="18"/>
      <c r="G284" s="18"/>
      <c r="H284" s="18"/>
      <c r="I284" s="18"/>
    </row>
    <row r="285" spans="1:9" ht="15.75" customHeight="1">
      <c r="A285" s="17"/>
      <c r="B285" s="17"/>
      <c r="C285" s="17"/>
      <c r="D285" s="17"/>
      <c r="E285" s="17"/>
      <c r="F285" s="18"/>
      <c r="G285" s="18"/>
      <c r="H285" s="18"/>
      <c r="I285" s="18"/>
    </row>
    <row r="286" spans="1:9" ht="15.75" customHeight="1">
      <c r="A286" s="17"/>
      <c r="B286" s="17"/>
      <c r="C286" s="17"/>
      <c r="D286" s="17"/>
      <c r="E286" s="17"/>
      <c r="F286" s="18"/>
      <c r="G286" s="18"/>
      <c r="H286" s="18"/>
      <c r="I286" s="18"/>
    </row>
    <row r="287" spans="1:9" ht="15.75" customHeight="1">
      <c r="A287" s="17"/>
      <c r="B287" s="17"/>
      <c r="C287" s="17"/>
      <c r="D287" s="17"/>
      <c r="E287" s="17"/>
      <c r="F287" s="18"/>
      <c r="G287" s="18"/>
      <c r="H287" s="18"/>
      <c r="I287" s="18"/>
    </row>
    <row r="288" spans="1:9" ht="15.75" customHeight="1">
      <c r="A288" s="17"/>
      <c r="B288" s="17"/>
      <c r="C288" s="17"/>
      <c r="D288" s="17"/>
      <c r="E288" s="17"/>
      <c r="F288" s="18"/>
      <c r="G288" s="18"/>
      <c r="H288" s="18"/>
      <c r="I288" s="18"/>
    </row>
    <row r="289" spans="1:9" ht="15.75" customHeight="1">
      <c r="A289" s="17"/>
      <c r="B289" s="17"/>
      <c r="C289" s="17"/>
      <c r="D289" s="17"/>
      <c r="E289" s="17"/>
      <c r="F289" s="18"/>
      <c r="G289" s="18"/>
      <c r="H289" s="18"/>
      <c r="I289" s="18"/>
    </row>
    <row r="290" spans="1:9" ht="15.75" customHeight="1">
      <c r="A290" s="17"/>
      <c r="B290" s="17"/>
      <c r="C290" s="17"/>
      <c r="D290" s="17"/>
      <c r="E290" s="17"/>
      <c r="F290" s="18"/>
      <c r="G290" s="18"/>
      <c r="H290" s="18"/>
      <c r="I290" s="18"/>
    </row>
    <row r="291" spans="1:9" ht="15.75" customHeight="1">
      <c r="A291" s="17"/>
      <c r="B291" s="17"/>
      <c r="C291" s="17"/>
      <c r="D291" s="17"/>
      <c r="E291" s="17"/>
      <c r="F291" s="18"/>
      <c r="G291" s="18"/>
      <c r="H291" s="18"/>
      <c r="I291" s="18"/>
    </row>
    <row r="292" spans="1:9" ht="15.75" customHeight="1">
      <c r="A292" s="17"/>
      <c r="B292" s="17"/>
      <c r="C292" s="17"/>
      <c r="D292" s="17"/>
      <c r="E292" s="17"/>
      <c r="F292" s="18"/>
      <c r="G292" s="18"/>
      <c r="H292" s="18"/>
      <c r="I292" s="18"/>
    </row>
    <row r="293" spans="1:9" ht="15.75" customHeight="1">
      <c r="A293" s="17"/>
      <c r="B293" s="17"/>
      <c r="C293" s="17"/>
      <c r="D293" s="17"/>
      <c r="E293" s="17"/>
      <c r="F293" s="18"/>
      <c r="G293" s="18"/>
      <c r="H293" s="18"/>
      <c r="I293" s="18"/>
    </row>
    <row r="294" spans="1:9" ht="15.75" customHeight="1">
      <c r="A294" s="17"/>
      <c r="B294" s="17"/>
      <c r="C294" s="17"/>
      <c r="D294" s="17"/>
      <c r="E294" s="17"/>
      <c r="F294" s="18"/>
      <c r="G294" s="18"/>
      <c r="H294" s="18"/>
      <c r="I294" s="18"/>
    </row>
    <row r="295" spans="1:9" ht="15.75" customHeight="1">
      <c r="A295" s="17"/>
      <c r="B295" s="17"/>
      <c r="C295" s="17"/>
      <c r="D295" s="17"/>
      <c r="E295" s="17"/>
      <c r="F295" s="18"/>
      <c r="G295" s="18"/>
      <c r="H295" s="18"/>
      <c r="I295" s="18"/>
    </row>
    <row r="296" spans="1:9" ht="15.75" customHeight="1">
      <c r="A296" s="17"/>
      <c r="B296" s="17"/>
      <c r="C296" s="17"/>
      <c r="D296" s="17"/>
      <c r="E296" s="17"/>
      <c r="F296" s="18"/>
      <c r="G296" s="18"/>
      <c r="H296" s="18"/>
      <c r="I296" s="18"/>
    </row>
    <row r="297" spans="1:9" ht="15.75" customHeight="1">
      <c r="A297" s="17"/>
      <c r="B297" s="17"/>
      <c r="C297" s="17"/>
      <c r="D297" s="17"/>
      <c r="E297" s="17"/>
      <c r="F297" s="18"/>
      <c r="G297" s="18"/>
      <c r="H297" s="18"/>
      <c r="I297" s="18"/>
    </row>
    <row r="298" spans="1:9" ht="15.75" customHeight="1">
      <c r="A298" s="17"/>
      <c r="B298" s="17"/>
      <c r="C298" s="17"/>
      <c r="D298" s="17"/>
      <c r="E298" s="17"/>
      <c r="F298" s="18"/>
      <c r="G298" s="18"/>
      <c r="H298" s="18"/>
      <c r="I298" s="18"/>
    </row>
    <row r="299" spans="1:9" ht="15.75" customHeight="1">
      <c r="A299" s="17"/>
      <c r="B299" s="17"/>
      <c r="C299" s="17"/>
      <c r="D299" s="17"/>
      <c r="E299" s="17"/>
      <c r="F299" s="18"/>
      <c r="G299" s="18"/>
      <c r="H299" s="18"/>
      <c r="I299" s="18"/>
    </row>
    <row r="300" spans="1:9" ht="15.75" customHeight="1">
      <c r="A300" s="17"/>
      <c r="B300" s="17"/>
      <c r="C300" s="17"/>
      <c r="D300" s="17"/>
      <c r="E300" s="17"/>
      <c r="F300" s="18"/>
      <c r="G300" s="18"/>
      <c r="H300" s="18"/>
      <c r="I300" s="18"/>
    </row>
    <row r="301" spans="1:9" ht="15.75" customHeight="1">
      <c r="A301" s="17"/>
      <c r="B301" s="17"/>
      <c r="C301" s="17"/>
      <c r="D301" s="17"/>
      <c r="E301" s="17"/>
      <c r="F301" s="18"/>
      <c r="G301" s="18"/>
      <c r="H301" s="18"/>
      <c r="I301" s="18"/>
    </row>
    <row r="302" spans="1:9" ht="15.75" customHeight="1">
      <c r="A302" s="17"/>
      <c r="B302" s="17"/>
      <c r="C302" s="17"/>
      <c r="D302" s="17"/>
      <c r="E302" s="17"/>
      <c r="F302" s="18"/>
      <c r="G302" s="18"/>
      <c r="H302" s="18"/>
      <c r="I302" s="18"/>
    </row>
    <row r="303" spans="1:9" ht="15.75" customHeight="1">
      <c r="A303" s="17"/>
      <c r="B303" s="17"/>
      <c r="C303" s="17"/>
      <c r="D303" s="17"/>
      <c r="E303" s="17"/>
      <c r="F303" s="18"/>
      <c r="G303" s="18"/>
      <c r="H303" s="18"/>
      <c r="I303" s="18"/>
    </row>
    <row r="304" spans="1:9" ht="15.75" customHeight="1">
      <c r="A304" s="17"/>
      <c r="B304" s="17"/>
      <c r="C304" s="17"/>
      <c r="D304" s="17"/>
      <c r="E304" s="17"/>
      <c r="F304" s="18"/>
      <c r="G304" s="18"/>
      <c r="H304" s="18"/>
      <c r="I304" s="18"/>
    </row>
    <row r="305" spans="1:9" ht="15.75" customHeight="1">
      <c r="A305" s="17"/>
      <c r="B305" s="17"/>
      <c r="C305" s="17"/>
      <c r="D305" s="17"/>
      <c r="E305" s="17"/>
      <c r="F305" s="18"/>
      <c r="G305" s="18"/>
      <c r="H305" s="18"/>
      <c r="I305" s="18"/>
    </row>
    <row r="306" spans="1:9" ht="15.75" customHeight="1">
      <c r="A306" s="17"/>
      <c r="B306" s="17"/>
      <c r="C306" s="17"/>
      <c r="D306" s="17"/>
      <c r="E306" s="17"/>
      <c r="F306" s="18"/>
      <c r="G306" s="18"/>
      <c r="H306" s="18"/>
      <c r="I306" s="18"/>
    </row>
    <row r="307" spans="1:9" ht="15.75" customHeight="1">
      <c r="A307" s="17"/>
      <c r="B307" s="17"/>
      <c r="C307" s="17"/>
      <c r="D307" s="17"/>
      <c r="E307" s="17"/>
      <c r="F307" s="18"/>
      <c r="G307" s="18"/>
      <c r="H307" s="18"/>
      <c r="I307" s="18"/>
    </row>
    <row r="308" spans="1:9" ht="15.75" customHeight="1">
      <c r="A308" s="17"/>
      <c r="B308" s="17"/>
      <c r="C308" s="17"/>
      <c r="D308" s="17"/>
      <c r="E308" s="17"/>
      <c r="F308" s="18"/>
      <c r="G308" s="18"/>
      <c r="H308" s="18"/>
      <c r="I308" s="18"/>
    </row>
    <row r="309" spans="1:9" ht="15.75" customHeight="1">
      <c r="A309" s="17"/>
      <c r="B309" s="17"/>
      <c r="C309" s="17"/>
      <c r="D309" s="17"/>
      <c r="E309" s="17"/>
      <c r="F309" s="18"/>
      <c r="G309" s="18"/>
      <c r="H309" s="18"/>
      <c r="I309" s="18"/>
    </row>
    <row r="310" spans="1:9" ht="15.75" customHeight="1">
      <c r="A310" s="17"/>
      <c r="B310" s="17"/>
      <c r="C310" s="17"/>
      <c r="D310" s="17"/>
      <c r="E310" s="17"/>
      <c r="F310" s="18"/>
      <c r="G310" s="18"/>
      <c r="H310" s="18"/>
      <c r="I310" s="18"/>
    </row>
    <row r="311" spans="1:9" ht="15.75" customHeight="1">
      <c r="A311" s="17"/>
      <c r="B311" s="17"/>
      <c r="C311" s="17"/>
      <c r="D311" s="17"/>
      <c r="E311" s="17"/>
      <c r="F311" s="18"/>
      <c r="G311" s="18"/>
      <c r="H311" s="18"/>
      <c r="I311" s="18"/>
    </row>
    <row r="312" spans="1:9" ht="15.75" customHeight="1">
      <c r="A312" s="17"/>
      <c r="B312" s="17"/>
      <c r="C312" s="17"/>
      <c r="D312" s="17"/>
      <c r="E312" s="17"/>
      <c r="F312" s="18"/>
      <c r="G312" s="18"/>
      <c r="H312" s="18"/>
      <c r="I312" s="18"/>
    </row>
    <row r="313" spans="1:9" ht="15.75" customHeight="1">
      <c r="A313" s="17"/>
      <c r="B313" s="17"/>
      <c r="C313" s="17"/>
      <c r="D313" s="17"/>
      <c r="E313" s="17"/>
      <c r="F313" s="18"/>
      <c r="G313" s="18"/>
      <c r="H313" s="18"/>
      <c r="I313" s="18"/>
    </row>
    <row r="314" spans="1:9" ht="15.75" customHeight="1">
      <c r="A314" s="17"/>
      <c r="B314" s="17"/>
      <c r="C314" s="17"/>
      <c r="D314" s="17"/>
      <c r="E314" s="17"/>
      <c r="F314" s="18"/>
      <c r="G314" s="18"/>
      <c r="H314" s="18"/>
      <c r="I314" s="18"/>
    </row>
    <row r="315" spans="1:9" ht="15.75" customHeight="1">
      <c r="A315" s="17"/>
      <c r="B315" s="17"/>
      <c r="C315" s="17"/>
      <c r="D315" s="17"/>
      <c r="E315" s="17"/>
      <c r="F315" s="18"/>
      <c r="G315" s="18"/>
      <c r="H315" s="18"/>
      <c r="I315" s="18"/>
    </row>
    <row r="316" spans="1:9" ht="15.75" customHeight="1">
      <c r="A316" s="17"/>
      <c r="B316" s="17"/>
      <c r="C316" s="17"/>
      <c r="D316" s="17"/>
      <c r="E316" s="17"/>
      <c r="F316" s="18"/>
      <c r="G316" s="18"/>
      <c r="H316" s="18"/>
      <c r="I316" s="18"/>
    </row>
    <row r="317" spans="1:9" ht="15.75" customHeight="1">
      <c r="A317" s="17"/>
      <c r="B317" s="17"/>
      <c r="C317" s="17"/>
      <c r="D317" s="17"/>
      <c r="E317" s="17"/>
      <c r="F317" s="18"/>
      <c r="G317" s="18"/>
      <c r="H317" s="18"/>
      <c r="I317" s="18"/>
    </row>
    <row r="318" spans="1:9" ht="15.75" customHeight="1">
      <c r="A318" s="17"/>
      <c r="B318" s="17"/>
      <c r="C318" s="17"/>
      <c r="D318" s="17"/>
      <c r="E318" s="17"/>
      <c r="F318" s="18"/>
      <c r="G318" s="18"/>
      <c r="H318" s="18"/>
      <c r="I318" s="18"/>
    </row>
    <row r="319" spans="1:9" ht="15.75" customHeight="1">
      <c r="A319" s="17"/>
      <c r="B319" s="17"/>
      <c r="C319" s="17"/>
      <c r="D319" s="17"/>
      <c r="E319" s="17"/>
      <c r="F319" s="18"/>
      <c r="G319" s="18"/>
      <c r="H319" s="18"/>
      <c r="I319" s="18"/>
    </row>
    <row r="320" spans="1:9" ht="15.75" customHeight="1">
      <c r="A320" s="17"/>
      <c r="B320" s="17"/>
      <c r="C320" s="17"/>
      <c r="D320" s="17"/>
      <c r="E320" s="17"/>
      <c r="F320" s="18"/>
      <c r="G320" s="18"/>
      <c r="H320" s="18"/>
      <c r="I320" s="18"/>
    </row>
    <row r="321" spans="1:9" ht="15.75" customHeight="1">
      <c r="A321" s="17"/>
      <c r="B321" s="17"/>
      <c r="C321" s="17"/>
      <c r="D321" s="17"/>
      <c r="E321" s="17"/>
      <c r="F321" s="18"/>
      <c r="G321" s="18"/>
      <c r="H321" s="18"/>
      <c r="I321" s="18"/>
    </row>
    <row r="322" spans="1:9" ht="15.75" customHeight="1">
      <c r="A322" s="17"/>
      <c r="B322" s="17"/>
      <c r="C322" s="17"/>
      <c r="D322" s="17"/>
      <c r="E322" s="17"/>
      <c r="F322" s="18"/>
      <c r="G322" s="18"/>
      <c r="H322" s="18"/>
      <c r="I322" s="18"/>
    </row>
    <row r="323" spans="1:9" ht="15.75" customHeight="1">
      <c r="A323" s="17"/>
      <c r="B323" s="17"/>
      <c r="C323" s="17"/>
      <c r="D323" s="17"/>
      <c r="E323" s="17"/>
      <c r="F323" s="18"/>
      <c r="G323" s="18"/>
      <c r="H323" s="18"/>
      <c r="I323" s="18"/>
    </row>
    <row r="324" spans="1:9" ht="15.75" customHeight="1">
      <c r="A324" s="17"/>
      <c r="B324" s="17"/>
      <c r="C324" s="17"/>
      <c r="D324" s="17"/>
      <c r="E324" s="17"/>
      <c r="F324" s="18"/>
      <c r="G324" s="18"/>
      <c r="H324" s="18"/>
      <c r="I324" s="18"/>
    </row>
    <row r="325" spans="1:9" ht="15.75" customHeight="1">
      <c r="A325" s="17"/>
      <c r="B325" s="17"/>
      <c r="C325" s="17"/>
      <c r="D325" s="17"/>
      <c r="E325" s="17"/>
      <c r="F325" s="18"/>
      <c r="G325" s="18"/>
      <c r="H325" s="18"/>
      <c r="I325" s="18"/>
    </row>
    <row r="326" spans="1:9" ht="15.75" customHeight="1">
      <c r="A326" s="17"/>
      <c r="B326" s="17"/>
      <c r="C326" s="17"/>
      <c r="D326" s="17"/>
      <c r="E326" s="17"/>
      <c r="F326" s="18"/>
      <c r="G326" s="18"/>
      <c r="H326" s="18"/>
      <c r="I326" s="18"/>
    </row>
    <row r="327" spans="1:9" ht="15.75" customHeight="1">
      <c r="A327" s="17"/>
      <c r="B327" s="17"/>
      <c r="C327" s="17"/>
      <c r="D327" s="17"/>
      <c r="E327" s="17"/>
      <c r="F327" s="18"/>
      <c r="G327" s="18"/>
      <c r="H327" s="18"/>
      <c r="I327" s="18"/>
    </row>
    <row r="328" spans="1:9" ht="15.75" customHeight="1">
      <c r="A328" s="17"/>
      <c r="B328" s="17"/>
      <c r="C328" s="17"/>
      <c r="D328" s="17"/>
      <c r="E328" s="17"/>
      <c r="F328" s="18"/>
      <c r="G328" s="18"/>
      <c r="H328" s="18"/>
      <c r="I328" s="18"/>
    </row>
    <row r="329" spans="1:9" ht="15.75" customHeight="1">
      <c r="A329" s="17"/>
      <c r="B329" s="17"/>
      <c r="C329" s="17"/>
      <c r="D329" s="17"/>
      <c r="E329" s="17"/>
      <c r="F329" s="18"/>
      <c r="G329" s="18"/>
      <c r="H329" s="18"/>
      <c r="I329" s="18"/>
    </row>
    <row r="330" spans="1:9" ht="15.75" customHeight="1">
      <c r="A330" s="17"/>
      <c r="B330" s="17"/>
      <c r="C330" s="17"/>
      <c r="D330" s="17"/>
      <c r="E330" s="17"/>
      <c r="F330" s="18"/>
      <c r="G330" s="18"/>
      <c r="H330" s="18"/>
      <c r="I330" s="18"/>
    </row>
    <row r="331" spans="1:9" ht="15.75" customHeight="1">
      <c r="F331" s="10"/>
      <c r="G331" s="10"/>
      <c r="H331" s="10"/>
      <c r="I331" s="10"/>
    </row>
    <row r="332" spans="1:9" ht="15.75" customHeight="1">
      <c r="F332" s="10"/>
      <c r="G332" s="10"/>
      <c r="H332" s="10"/>
      <c r="I332" s="10"/>
    </row>
    <row r="333" spans="1:9" ht="15.75" customHeight="1">
      <c r="F333" s="10"/>
      <c r="G333" s="10"/>
      <c r="H333" s="10"/>
      <c r="I333" s="10"/>
    </row>
    <row r="334" spans="1:9" ht="15.75" customHeight="1">
      <c r="F334" s="10"/>
      <c r="G334" s="10"/>
      <c r="H334" s="10"/>
      <c r="I334" s="10"/>
    </row>
    <row r="335" spans="1:9" ht="15.75" customHeight="1">
      <c r="F335" s="10"/>
      <c r="G335" s="10"/>
      <c r="H335" s="10"/>
      <c r="I335" s="10"/>
    </row>
    <row r="336" spans="1:9" ht="15.75" customHeight="1">
      <c r="F336" s="10"/>
      <c r="G336" s="10"/>
      <c r="H336" s="10"/>
      <c r="I336" s="10"/>
    </row>
    <row r="337" spans="6:9" ht="15.75" customHeight="1">
      <c r="F337" s="10"/>
      <c r="G337" s="10"/>
      <c r="H337" s="10"/>
      <c r="I337" s="10"/>
    </row>
    <row r="338" spans="6:9" ht="15.75" customHeight="1">
      <c r="F338" s="10"/>
      <c r="G338" s="10"/>
      <c r="H338" s="10"/>
      <c r="I338" s="10"/>
    </row>
    <row r="339" spans="6:9" ht="15.75" customHeight="1">
      <c r="F339" s="10"/>
      <c r="G339" s="10"/>
      <c r="H339" s="10"/>
      <c r="I339" s="10"/>
    </row>
    <row r="340" spans="6:9" ht="15.75" customHeight="1">
      <c r="F340" s="10"/>
      <c r="G340" s="10"/>
      <c r="H340" s="10"/>
      <c r="I340" s="10"/>
    </row>
    <row r="341" spans="6:9" ht="15.75" customHeight="1">
      <c r="F341" s="10"/>
      <c r="G341" s="10"/>
      <c r="H341" s="10"/>
      <c r="I341" s="10"/>
    </row>
    <row r="342" spans="6:9" ht="15.75" customHeight="1">
      <c r="F342" s="10"/>
      <c r="G342" s="10"/>
      <c r="H342" s="10"/>
      <c r="I342" s="10"/>
    </row>
    <row r="343" spans="6:9" ht="15.75" customHeight="1">
      <c r="F343" s="10"/>
      <c r="G343" s="10"/>
      <c r="H343" s="10"/>
      <c r="I343" s="10"/>
    </row>
    <row r="344" spans="6:9" ht="15.75" customHeight="1">
      <c r="F344" s="10"/>
      <c r="G344" s="10"/>
      <c r="H344" s="10"/>
      <c r="I344" s="10"/>
    </row>
    <row r="345" spans="6:9" ht="15.75" customHeight="1">
      <c r="F345" s="10"/>
      <c r="G345" s="10"/>
      <c r="H345" s="10"/>
      <c r="I345" s="10"/>
    </row>
    <row r="346" spans="6:9" ht="15.75" customHeight="1">
      <c r="F346" s="10"/>
      <c r="G346" s="10"/>
      <c r="H346" s="10"/>
      <c r="I346" s="10"/>
    </row>
    <row r="347" spans="6:9" ht="15.75" customHeight="1">
      <c r="F347" s="10"/>
      <c r="G347" s="10"/>
      <c r="H347" s="10"/>
      <c r="I347" s="10"/>
    </row>
    <row r="348" spans="6:9" ht="15.75" customHeight="1">
      <c r="F348" s="10"/>
      <c r="G348" s="10"/>
      <c r="H348" s="10"/>
      <c r="I348" s="10"/>
    </row>
    <row r="349" spans="6:9" ht="15.75" customHeight="1">
      <c r="F349" s="10"/>
      <c r="G349" s="10"/>
      <c r="H349" s="10"/>
      <c r="I349" s="10"/>
    </row>
    <row r="350" spans="6:9" ht="15.75" customHeight="1">
      <c r="F350" s="10"/>
      <c r="G350" s="10"/>
      <c r="H350" s="10"/>
      <c r="I350" s="10"/>
    </row>
    <row r="351" spans="6:9" ht="15.75" customHeight="1">
      <c r="F351" s="10"/>
      <c r="G351" s="10"/>
      <c r="H351" s="10"/>
      <c r="I351" s="10"/>
    </row>
    <row r="352" spans="6:9" ht="15.75" customHeight="1">
      <c r="F352" s="10"/>
      <c r="G352" s="10"/>
      <c r="H352" s="10"/>
      <c r="I352" s="10"/>
    </row>
    <row r="353" spans="6:9" ht="15.75" customHeight="1">
      <c r="F353" s="10"/>
      <c r="G353" s="10"/>
      <c r="H353" s="10"/>
      <c r="I353" s="10"/>
    </row>
    <row r="354" spans="6:9" ht="15.75" customHeight="1">
      <c r="F354" s="10"/>
      <c r="G354" s="10"/>
      <c r="H354" s="10"/>
      <c r="I354" s="10"/>
    </row>
    <row r="355" spans="6:9" ht="15.75" customHeight="1">
      <c r="F355" s="10"/>
      <c r="G355" s="10"/>
      <c r="H355" s="10"/>
      <c r="I355" s="10"/>
    </row>
    <row r="356" spans="6:9" ht="15.75" customHeight="1">
      <c r="F356" s="10"/>
      <c r="G356" s="10"/>
      <c r="H356" s="10"/>
      <c r="I356" s="10"/>
    </row>
    <row r="357" spans="6:9" ht="15.75" customHeight="1">
      <c r="F357" s="10"/>
      <c r="G357" s="10"/>
      <c r="H357" s="10"/>
      <c r="I357" s="10"/>
    </row>
    <row r="358" spans="6:9" ht="15.75" customHeight="1">
      <c r="F358" s="10"/>
      <c r="G358" s="10"/>
      <c r="H358" s="10"/>
      <c r="I358" s="10"/>
    </row>
    <row r="359" spans="6:9" ht="15.75" customHeight="1">
      <c r="F359" s="10"/>
      <c r="G359" s="10"/>
      <c r="H359" s="10"/>
      <c r="I359" s="10"/>
    </row>
    <row r="360" spans="6:9" ht="15.75" customHeight="1">
      <c r="F360" s="10"/>
      <c r="G360" s="10"/>
      <c r="H360" s="10"/>
      <c r="I360" s="10"/>
    </row>
    <row r="361" spans="6:9" ht="15.75" customHeight="1">
      <c r="F361" s="10"/>
      <c r="G361" s="10"/>
      <c r="H361" s="10"/>
      <c r="I361" s="10"/>
    </row>
    <row r="362" spans="6:9" ht="15.75" customHeight="1">
      <c r="F362" s="10"/>
      <c r="G362" s="10"/>
      <c r="H362" s="10"/>
      <c r="I362" s="10"/>
    </row>
    <row r="363" spans="6:9" ht="15.75" customHeight="1">
      <c r="F363" s="10"/>
      <c r="G363" s="10"/>
      <c r="H363" s="10"/>
      <c r="I363" s="10"/>
    </row>
    <row r="364" spans="6:9" ht="15.75" customHeight="1">
      <c r="F364" s="10"/>
      <c r="G364" s="10"/>
      <c r="H364" s="10"/>
      <c r="I364" s="10"/>
    </row>
    <row r="365" spans="6:9" ht="15.75" customHeight="1">
      <c r="F365" s="10"/>
      <c r="G365" s="10"/>
      <c r="H365" s="10"/>
      <c r="I365" s="10"/>
    </row>
    <row r="366" spans="6:9" ht="15.75" customHeight="1">
      <c r="F366" s="10"/>
      <c r="G366" s="10"/>
      <c r="H366" s="10"/>
      <c r="I366" s="10"/>
    </row>
    <row r="367" spans="6:9" ht="15.75" customHeight="1">
      <c r="F367" s="10"/>
      <c r="G367" s="10"/>
      <c r="H367" s="10"/>
      <c r="I367" s="10"/>
    </row>
    <row r="368" spans="6:9" ht="15.75" customHeight="1">
      <c r="F368" s="10"/>
      <c r="G368" s="10"/>
      <c r="H368" s="10"/>
      <c r="I368" s="10"/>
    </row>
    <row r="369" spans="6:9" ht="15.75" customHeight="1">
      <c r="F369" s="10"/>
      <c r="G369" s="10"/>
      <c r="H369" s="10"/>
      <c r="I369" s="10"/>
    </row>
    <row r="370" spans="6:9" ht="15.75" customHeight="1">
      <c r="F370" s="10"/>
      <c r="G370" s="10"/>
      <c r="H370" s="10"/>
      <c r="I370" s="10"/>
    </row>
    <row r="371" spans="6:9" ht="15.75" customHeight="1">
      <c r="F371" s="10"/>
      <c r="G371" s="10"/>
      <c r="H371" s="10"/>
      <c r="I371" s="10"/>
    </row>
    <row r="372" spans="6:9" ht="15.75" customHeight="1">
      <c r="F372" s="10"/>
      <c r="G372" s="10"/>
      <c r="H372" s="10"/>
      <c r="I372" s="10"/>
    </row>
    <row r="373" spans="6:9" ht="15.75" customHeight="1">
      <c r="F373" s="10"/>
      <c r="G373" s="10"/>
      <c r="H373" s="10"/>
      <c r="I373" s="10"/>
    </row>
    <row r="374" spans="6:9" ht="15.75" customHeight="1">
      <c r="F374" s="10"/>
      <c r="G374" s="10"/>
      <c r="H374" s="10"/>
      <c r="I374" s="10"/>
    </row>
    <row r="375" spans="6:9" ht="15.75" customHeight="1">
      <c r="F375" s="10"/>
      <c r="G375" s="10"/>
      <c r="H375" s="10"/>
      <c r="I375" s="10"/>
    </row>
    <row r="376" spans="6:9" ht="15.75" customHeight="1">
      <c r="F376" s="10"/>
      <c r="G376" s="10"/>
      <c r="H376" s="10"/>
      <c r="I376" s="10"/>
    </row>
    <row r="377" spans="6:9" ht="15.75" customHeight="1">
      <c r="F377" s="10"/>
      <c r="G377" s="10"/>
      <c r="H377" s="10"/>
      <c r="I377" s="10"/>
    </row>
    <row r="378" spans="6:9" ht="15.75" customHeight="1">
      <c r="F378" s="10"/>
      <c r="G378" s="10"/>
      <c r="H378" s="10"/>
      <c r="I378" s="10"/>
    </row>
    <row r="379" spans="6:9" ht="15.75" customHeight="1">
      <c r="F379" s="10"/>
      <c r="G379" s="10"/>
      <c r="H379" s="10"/>
      <c r="I379" s="10"/>
    </row>
    <row r="380" spans="6:9" ht="15.75" customHeight="1">
      <c r="F380" s="10"/>
      <c r="G380" s="10"/>
      <c r="H380" s="10"/>
      <c r="I380" s="10"/>
    </row>
    <row r="381" spans="6:9" ht="15.75" customHeight="1">
      <c r="F381" s="10"/>
      <c r="G381" s="10"/>
      <c r="H381" s="10"/>
      <c r="I381" s="10"/>
    </row>
    <row r="382" spans="6:9" ht="15.75" customHeight="1">
      <c r="F382" s="10"/>
      <c r="G382" s="10"/>
      <c r="H382" s="10"/>
      <c r="I382" s="10"/>
    </row>
    <row r="383" spans="6:9" ht="15.75" customHeight="1">
      <c r="F383" s="10"/>
      <c r="G383" s="10"/>
      <c r="H383" s="10"/>
      <c r="I383" s="10"/>
    </row>
    <row r="384" spans="6:9" ht="15.75" customHeight="1">
      <c r="F384" s="10"/>
      <c r="G384" s="10"/>
      <c r="H384" s="10"/>
      <c r="I384" s="10"/>
    </row>
    <row r="385" spans="6:9" ht="15.75" customHeight="1">
      <c r="F385" s="10"/>
      <c r="G385" s="10"/>
      <c r="H385" s="10"/>
      <c r="I385" s="10"/>
    </row>
    <row r="386" spans="6:9" ht="15.75" customHeight="1">
      <c r="F386" s="10"/>
      <c r="G386" s="10"/>
      <c r="H386" s="10"/>
      <c r="I386" s="10"/>
    </row>
    <row r="387" spans="6:9" ht="15.75" customHeight="1">
      <c r="F387" s="10"/>
      <c r="G387" s="10"/>
      <c r="H387" s="10"/>
      <c r="I387" s="10"/>
    </row>
    <row r="388" spans="6:9" ht="15.75" customHeight="1">
      <c r="F388" s="10"/>
      <c r="G388" s="10"/>
      <c r="H388" s="10"/>
      <c r="I388" s="10"/>
    </row>
    <row r="389" spans="6:9" ht="15.75" customHeight="1">
      <c r="F389" s="10"/>
      <c r="G389" s="10"/>
      <c r="H389" s="10"/>
      <c r="I389" s="10"/>
    </row>
    <row r="390" spans="6:9" ht="15.75" customHeight="1">
      <c r="F390" s="10"/>
      <c r="G390" s="10"/>
      <c r="H390" s="10"/>
      <c r="I390" s="10"/>
    </row>
    <row r="391" spans="6:9" ht="15.75" customHeight="1">
      <c r="F391" s="10"/>
      <c r="G391" s="10"/>
      <c r="H391" s="10"/>
      <c r="I391" s="10"/>
    </row>
    <row r="392" spans="6:9" ht="15.75" customHeight="1">
      <c r="F392" s="10"/>
      <c r="G392" s="10"/>
      <c r="H392" s="10"/>
      <c r="I392" s="10"/>
    </row>
    <row r="393" spans="6:9" ht="15.75" customHeight="1">
      <c r="F393" s="10"/>
      <c r="G393" s="10"/>
      <c r="H393" s="10"/>
      <c r="I393" s="10"/>
    </row>
    <row r="394" spans="6:9" ht="15.75" customHeight="1">
      <c r="F394" s="10"/>
      <c r="G394" s="10"/>
      <c r="H394" s="10"/>
      <c r="I394" s="10"/>
    </row>
    <row r="395" spans="6:9" ht="15.75" customHeight="1">
      <c r="F395" s="10"/>
      <c r="G395" s="10"/>
      <c r="H395" s="10"/>
      <c r="I395" s="10"/>
    </row>
    <row r="396" spans="6:9" ht="15.75" customHeight="1">
      <c r="F396" s="10"/>
      <c r="G396" s="10"/>
      <c r="H396" s="10"/>
      <c r="I396" s="10"/>
    </row>
    <row r="397" spans="6:9" ht="15.75" customHeight="1">
      <c r="F397" s="10"/>
      <c r="G397" s="10"/>
      <c r="H397" s="10"/>
      <c r="I397" s="10"/>
    </row>
    <row r="398" spans="6:9" ht="15.75" customHeight="1">
      <c r="F398" s="10"/>
      <c r="G398" s="10"/>
      <c r="H398" s="10"/>
      <c r="I398" s="10"/>
    </row>
    <row r="399" spans="6:9" ht="15.75" customHeight="1">
      <c r="F399" s="10"/>
      <c r="G399" s="10"/>
      <c r="H399" s="10"/>
      <c r="I399" s="10"/>
    </row>
    <row r="400" spans="6:9" ht="15.75" customHeight="1">
      <c r="F400" s="10"/>
      <c r="G400" s="10"/>
      <c r="H400" s="10"/>
      <c r="I400" s="10"/>
    </row>
    <row r="401" spans="6:9" ht="15.75" customHeight="1">
      <c r="F401" s="10"/>
      <c r="G401" s="10"/>
      <c r="H401" s="10"/>
      <c r="I401" s="10"/>
    </row>
    <row r="402" spans="6:9" ht="15.75" customHeight="1">
      <c r="F402" s="10"/>
      <c r="G402" s="10"/>
      <c r="H402" s="10"/>
      <c r="I402" s="10"/>
    </row>
    <row r="403" spans="6:9" ht="15.75" customHeight="1">
      <c r="F403" s="10"/>
      <c r="G403" s="10"/>
      <c r="H403" s="10"/>
      <c r="I403" s="10"/>
    </row>
    <row r="404" spans="6:9" ht="15.75" customHeight="1">
      <c r="F404" s="10"/>
      <c r="G404" s="10"/>
      <c r="H404" s="10"/>
      <c r="I404" s="10"/>
    </row>
    <row r="405" spans="6:9" ht="15.75" customHeight="1">
      <c r="F405" s="10"/>
      <c r="G405" s="10"/>
      <c r="H405" s="10"/>
      <c r="I405" s="10"/>
    </row>
    <row r="406" spans="6:9" ht="15.75" customHeight="1">
      <c r="F406" s="10"/>
      <c r="G406" s="10"/>
      <c r="H406" s="10"/>
      <c r="I406" s="10"/>
    </row>
    <row r="407" spans="6:9" ht="15.75" customHeight="1">
      <c r="F407" s="10"/>
      <c r="G407" s="10"/>
      <c r="H407" s="10"/>
      <c r="I407" s="10"/>
    </row>
    <row r="408" spans="6:9" ht="15.75" customHeight="1">
      <c r="F408" s="10"/>
      <c r="G408" s="10"/>
      <c r="H408" s="10"/>
      <c r="I408" s="10"/>
    </row>
    <row r="409" spans="6:9" ht="15.75" customHeight="1">
      <c r="F409" s="10"/>
      <c r="G409" s="10"/>
      <c r="H409" s="10"/>
      <c r="I409" s="10"/>
    </row>
    <row r="410" spans="6:9" ht="15.75" customHeight="1">
      <c r="F410" s="10"/>
      <c r="G410" s="10"/>
      <c r="H410" s="10"/>
      <c r="I410" s="10"/>
    </row>
    <row r="411" spans="6:9" ht="15.75" customHeight="1">
      <c r="F411" s="10"/>
      <c r="G411" s="10"/>
      <c r="H411" s="10"/>
      <c r="I411" s="10"/>
    </row>
    <row r="412" spans="6:9" ht="15.75" customHeight="1">
      <c r="F412" s="10"/>
      <c r="G412" s="10"/>
      <c r="H412" s="10"/>
      <c r="I412" s="10"/>
    </row>
    <row r="413" spans="6:9" ht="15.75" customHeight="1">
      <c r="F413" s="10"/>
      <c r="G413" s="10"/>
      <c r="H413" s="10"/>
      <c r="I413" s="10"/>
    </row>
    <row r="414" spans="6:9" ht="15.75" customHeight="1">
      <c r="F414" s="10"/>
      <c r="G414" s="10"/>
      <c r="H414" s="10"/>
      <c r="I414" s="10"/>
    </row>
    <row r="415" spans="6:9" ht="15.75" customHeight="1">
      <c r="F415" s="10"/>
      <c r="G415" s="10"/>
      <c r="H415" s="10"/>
      <c r="I415" s="10"/>
    </row>
    <row r="416" spans="6:9" ht="15.75" customHeight="1">
      <c r="F416" s="10"/>
      <c r="G416" s="10"/>
      <c r="H416" s="10"/>
      <c r="I416" s="10"/>
    </row>
    <row r="417" spans="6:9" ht="15.75" customHeight="1">
      <c r="F417" s="10"/>
      <c r="G417" s="10"/>
      <c r="H417" s="10"/>
      <c r="I417" s="10"/>
    </row>
    <row r="418" spans="6:9" ht="15.75" customHeight="1">
      <c r="F418" s="10"/>
      <c r="G418" s="10"/>
      <c r="H418" s="10"/>
      <c r="I418" s="10"/>
    </row>
    <row r="419" spans="6:9" ht="15.75" customHeight="1">
      <c r="F419" s="10"/>
      <c r="G419" s="10"/>
      <c r="H419" s="10"/>
      <c r="I419" s="10"/>
    </row>
    <row r="420" spans="6:9" ht="15.75" customHeight="1">
      <c r="F420" s="10"/>
      <c r="G420" s="10"/>
      <c r="H420" s="10"/>
      <c r="I420" s="10"/>
    </row>
    <row r="421" spans="6:9" ht="15.75" customHeight="1">
      <c r="F421" s="10"/>
      <c r="G421" s="10"/>
      <c r="H421" s="10"/>
      <c r="I421" s="10"/>
    </row>
    <row r="422" spans="6:9" ht="15.75" customHeight="1">
      <c r="F422" s="10"/>
      <c r="G422" s="10"/>
      <c r="H422" s="10"/>
      <c r="I422" s="10"/>
    </row>
    <row r="423" spans="6:9" ht="15.75" customHeight="1">
      <c r="F423" s="10"/>
      <c r="G423" s="10"/>
      <c r="H423" s="10"/>
      <c r="I423" s="10"/>
    </row>
    <row r="424" spans="6:9" ht="15.75" customHeight="1">
      <c r="F424" s="10"/>
      <c r="G424" s="10"/>
      <c r="H424" s="10"/>
      <c r="I424" s="10"/>
    </row>
    <row r="425" spans="6:9" ht="15.75" customHeight="1">
      <c r="F425" s="10"/>
      <c r="G425" s="10"/>
      <c r="H425" s="10"/>
      <c r="I425" s="10"/>
    </row>
    <row r="426" spans="6:9" ht="15.75" customHeight="1">
      <c r="F426" s="10"/>
      <c r="G426" s="10"/>
      <c r="H426" s="10"/>
      <c r="I426" s="10"/>
    </row>
    <row r="427" spans="6:9" ht="15.75" customHeight="1">
      <c r="F427" s="10"/>
      <c r="G427" s="10"/>
      <c r="H427" s="10"/>
      <c r="I427" s="10"/>
    </row>
    <row r="428" spans="6:9" ht="15.75" customHeight="1">
      <c r="F428" s="10"/>
      <c r="G428" s="10"/>
      <c r="H428" s="10"/>
      <c r="I428" s="10"/>
    </row>
    <row r="429" spans="6:9" ht="15.75" customHeight="1">
      <c r="F429" s="10"/>
      <c r="G429" s="10"/>
      <c r="H429" s="10"/>
      <c r="I429" s="10"/>
    </row>
    <row r="430" spans="6:9" ht="15.75" customHeight="1">
      <c r="F430" s="10"/>
      <c r="G430" s="10"/>
      <c r="H430" s="10"/>
      <c r="I430" s="10"/>
    </row>
    <row r="431" spans="6:9" ht="15.75" customHeight="1">
      <c r="F431" s="10"/>
      <c r="G431" s="10"/>
      <c r="H431" s="10"/>
      <c r="I431" s="10"/>
    </row>
    <row r="432" spans="6:9" ht="15.75" customHeight="1">
      <c r="F432" s="10"/>
      <c r="G432" s="10"/>
      <c r="H432" s="10"/>
      <c r="I432" s="10"/>
    </row>
    <row r="433" spans="6:9" ht="15.75" customHeight="1">
      <c r="F433" s="10"/>
      <c r="G433" s="10"/>
      <c r="H433" s="10"/>
      <c r="I433" s="10"/>
    </row>
    <row r="434" spans="6:9" ht="15.75" customHeight="1">
      <c r="F434" s="10"/>
      <c r="G434" s="10"/>
      <c r="H434" s="10"/>
      <c r="I434" s="10"/>
    </row>
    <row r="435" spans="6:9" ht="15.75" customHeight="1">
      <c r="F435" s="10"/>
      <c r="G435" s="10"/>
      <c r="H435" s="10"/>
      <c r="I435" s="10"/>
    </row>
    <row r="436" spans="6:9" ht="15.75" customHeight="1">
      <c r="F436" s="10"/>
      <c r="G436" s="10"/>
      <c r="H436" s="10"/>
      <c r="I436" s="10"/>
    </row>
    <row r="437" spans="6:9" ht="15.75" customHeight="1">
      <c r="F437" s="10"/>
      <c r="G437" s="10"/>
      <c r="H437" s="10"/>
      <c r="I437" s="10"/>
    </row>
    <row r="438" spans="6:9" ht="15.75" customHeight="1">
      <c r="F438" s="10"/>
      <c r="G438" s="10"/>
      <c r="H438" s="10"/>
      <c r="I438" s="10"/>
    </row>
    <row r="439" spans="6:9" ht="15.75" customHeight="1">
      <c r="F439" s="10"/>
      <c r="G439" s="10"/>
      <c r="H439" s="10"/>
      <c r="I439" s="10"/>
    </row>
    <row r="440" spans="6:9" ht="15.75" customHeight="1">
      <c r="F440" s="10"/>
      <c r="G440" s="10"/>
      <c r="H440" s="10"/>
      <c r="I440" s="10"/>
    </row>
    <row r="441" spans="6:9" ht="15.75" customHeight="1">
      <c r="F441" s="10"/>
      <c r="G441" s="10"/>
      <c r="H441" s="10"/>
      <c r="I441" s="10"/>
    </row>
    <row r="442" spans="6:9" ht="15.75" customHeight="1">
      <c r="F442" s="10"/>
      <c r="G442" s="10"/>
      <c r="H442" s="10"/>
      <c r="I442" s="10"/>
    </row>
    <row r="443" spans="6:9" ht="15.75" customHeight="1">
      <c r="F443" s="10"/>
      <c r="G443" s="10"/>
      <c r="H443" s="10"/>
      <c r="I443" s="10"/>
    </row>
    <row r="444" spans="6:9" ht="15.75" customHeight="1">
      <c r="F444" s="10"/>
      <c r="G444" s="10"/>
      <c r="H444" s="10"/>
      <c r="I444" s="10"/>
    </row>
    <row r="445" spans="6:9" ht="15.75" customHeight="1">
      <c r="F445" s="10"/>
      <c r="G445" s="10"/>
      <c r="H445" s="10"/>
      <c r="I445" s="10"/>
    </row>
    <row r="446" spans="6:9" ht="15.75" customHeight="1">
      <c r="F446" s="10"/>
      <c r="G446" s="10"/>
      <c r="H446" s="10"/>
      <c r="I446" s="10"/>
    </row>
    <row r="447" spans="6:9" ht="15.75" customHeight="1">
      <c r="F447" s="10"/>
      <c r="G447" s="10"/>
      <c r="H447" s="10"/>
      <c r="I447" s="10"/>
    </row>
    <row r="448" spans="6:9" ht="15.75" customHeight="1">
      <c r="F448" s="10"/>
      <c r="G448" s="10"/>
      <c r="H448" s="10"/>
      <c r="I448" s="10"/>
    </row>
    <row r="449" spans="6:9" ht="15.75" customHeight="1">
      <c r="F449" s="10"/>
      <c r="G449" s="10"/>
      <c r="H449" s="10"/>
      <c r="I449" s="10"/>
    </row>
    <row r="450" spans="6:9" ht="15.75" customHeight="1">
      <c r="F450" s="10"/>
      <c r="G450" s="10"/>
      <c r="H450" s="10"/>
      <c r="I450" s="10"/>
    </row>
    <row r="451" spans="6:9" ht="15.75" customHeight="1">
      <c r="F451" s="10"/>
      <c r="G451" s="10"/>
      <c r="H451" s="10"/>
      <c r="I451" s="10"/>
    </row>
    <row r="452" spans="6:9" ht="15.75" customHeight="1">
      <c r="F452" s="10"/>
      <c r="G452" s="10"/>
      <c r="H452" s="10"/>
      <c r="I452" s="10"/>
    </row>
    <row r="453" spans="6:9" ht="15.75" customHeight="1">
      <c r="F453" s="10"/>
      <c r="G453" s="10"/>
      <c r="H453" s="10"/>
      <c r="I453" s="10"/>
    </row>
    <row r="454" spans="6:9" ht="15.75" customHeight="1">
      <c r="F454" s="10"/>
      <c r="G454" s="10"/>
      <c r="H454" s="10"/>
      <c r="I454" s="10"/>
    </row>
    <row r="455" spans="6:9" ht="15.75" customHeight="1">
      <c r="F455" s="10"/>
      <c r="G455" s="10"/>
      <c r="H455" s="10"/>
      <c r="I455" s="10"/>
    </row>
    <row r="456" spans="6:9" ht="15.75" customHeight="1">
      <c r="F456" s="10"/>
      <c r="G456" s="10"/>
      <c r="H456" s="10"/>
      <c r="I456" s="10"/>
    </row>
    <row r="457" spans="6:9" ht="15.75" customHeight="1">
      <c r="F457" s="10"/>
      <c r="G457" s="10"/>
      <c r="H457" s="10"/>
      <c r="I457" s="10"/>
    </row>
    <row r="458" spans="6:9" ht="15.75" customHeight="1">
      <c r="F458" s="10"/>
      <c r="G458" s="10"/>
      <c r="H458" s="10"/>
      <c r="I458" s="10"/>
    </row>
    <row r="459" spans="6:9" ht="15.75" customHeight="1">
      <c r="F459" s="10"/>
      <c r="G459" s="10"/>
      <c r="H459" s="10"/>
      <c r="I459" s="10"/>
    </row>
    <row r="460" spans="6:9" ht="15.75" customHeight="1">
      <c r="F460" s="10"/>
      <c r="G460" s="10"/>
      <c r="H460" s="10"/>
      <c r="I460" s="10"/>
    </row>
    <row r="461" spans="6:9" ht="15.75" customHeight="1">
      <c r="F461" s="10"/>
      <c r="G461" s="10"/>
      <c r="H461" s="10"/>
      <c r="I461" s="10"/>
    </row>
    <row r="462" spans="6:9" ht="15.75" customHeight="1">
      <c r="F462" s="10"/>
      <c r="G462" s="10"/>
      <c r="H462" s="10"/>
      <c r="I462" s="10"/>
    </row>
    <row r="463" spans="6:9" ht="15.75" customHeight="1">
      <c r="F463" s="10"/>
      <c r="G463" s="10"/>
      <c r="H463" s="10"/>
      <c r="I463" s="10"/>
    </row>
    <row r="464" spans="6:9" ht="15.75" customHeight="1">
      <c r="F464" s="10"/>
      <c r="G464" s="10"/>
      <c r="H464" s="10"/>
      <c r="I464" s="10"/>
    </row>
    <row r="465" spans="6:9" ht="15.75" customHeight="1">
      <c r="F465" s="10"/>
      <c r="G465" s="10"/>
      <c r="H465" s="10"/>
      <c r="I465" s="10"/>
    </row>
    <row r="466" spans="6:9" ht="15.75" customHeight="1">
      <c r="F466" s="10"/>
      <c r="G466" s="10"/>
      <c r="H466" s="10"/>
      <c r="I466" s="10"/>
    </row>
    <row r="467" spans="6:9" ht="15.75" customHeight="1">
      <c r="F467" s="10"/>
      <c r="G467" s="10"/>
      <c r="H467" s="10"/>
      <c r="I467" s="10"/>
    </row>
    <row r="468" spans="6:9" ht="15.75" customHeight="1">
      <c r="F468" s="10"/>
      <c r="G468" s="10"/>
      <c r="H468" s="10"/>
      <c r="I468" s="10"/>
    </row>
    <row r="469" spans="6:9" ht="15.75" customHeight="1">
      <c r="F469" s="10"/>
      <c r="G469" s="10"/>
      <c r="H469" s="10"/>
      <c r="I469" s="10"/>
    </row>
    <row r="470" spans="6:9" ht="15.75" customHeight="1">
      <c r="F470" s="10"/>
      <c r="G470" s="10"/>
      <c r="H470" s="10"/>
      <c r="I470" s="10"/>
    </row>
    <row r="471" spans="6:9" ht="15.75" customHeight="1">
      <c r="F471" s="10"/>
      <c r="G471" s="10"/>
      <c r="H471" s="10"/>
      <c r="I471" s="10"/>
    </row>
    <row r="472" spans="6:9" ht="15.75" customHeight="1">
      <c r="F472" s="10"/>
      <c r="G472" s="10"/>
      <c r="H472" s="10"/>
      <c r="I472" s="10"/>
    </row>
    <row r="473" spans="6:9" ht="15.75" customHeight="1">
      <c r="F473" s="10"/>
      <c r="G473" s="10"/>
      <c r="H473" s="10"/>
      <c r="I473" s="10"/>
    </row>
    <row r="474" spans="6:9" ht="15.75" customHeight="1">
      <c r="F474" s="10"/>
      <c r="G474" s="10"/>
      <c r="H474" s="10"/>
      <c r="I474" s="10"/>
    </row>
    <row r="475" spans="6:9" ht="15.75" customHeight="1">
      <c r="F475" s="10"/>
      <c r="G475" s="10"/>
      <c r="H475" s="10"/>
      <c r="I475" s="10"/>
    </row>
    <row r="476" spans="6:9" ht="15.75" customHeight="1">
      <c r="F476" s="10"/>
      <c r="G476" s="10"/>
      <c r="H476" s="10"/>
      <c r="I476" s="10"/>
    </row>
    <row r="477" spans="6:9" ht="15.75" customHeight="1">
      <c r="F477" s="10"/>
      <c r="G477" s="10"/>
      <c r="H477" s="10"/>
      <c r="I477" s="10"/>
    </row>
    <row r="478" spans="6:9" ht="15.75" customHeight="1">
      <c r="F478" s="10"/>
      <c r="G478" s="10"/>
      <c r="H478" s="10"/>
      <c r="I478" s="10"/>
    </row>
    <row r="479" spans="6:9" ht="15.75" customHeight="1">
      <c r="F479" s="10"/>
      <c r="G479" s="10"/>
      <c r="H479" s="10"/>
      <c r="I479" s="10"/>
    </row>
    <row r="480" spans="6:9" ht="15.75" customHeight="1">
      <c r="F480" s="10"/>
      <c r="G480" s="10"/>
      <c r="H480" s="10"/>
      <c r="I480" s="10"/>
    </row>
    <row r="481" spans="6:9" ht="15.75" customHeight="1">
      <c r="F481" s="10"/>
      <c r="G481" s="10"/>
      <c r="H481" s="10"/>
      <c r="I481" s="10"/>
    </row>
    <row r="482" spans="6:9" ht="15.75" customHeight="1">
      <c r="F482" s="10"/>
      <c r="G482" s="10"/>
      <c r="H482" s="10"/>
      <c r="I482" s="10"/>
    </row>
    <row r="483" spans="6:9" ht="15.75" customHeight="1">
      <c r="F483" s="10"/>
      <c r="G483" s="10"/>
      <c r="H483" s="10"/>
      <c r="I483" s="10"/>
    </row>
    <row r="484" spans="6:9" ht="15.75" customHeight="1">
      <c r="F484" s="10"/>
      <c r="G484" s="10"/>
      <c r="H484" s="10"/>
      <c r="I484" s="10"/>
    </row>
    <row r="485" spans="6:9" ht="15.75" customHeight="1">
      <c r="F485" s="10"/>
      <c r="G485" s="10"/>
      <c r="H485" s="10"/>
      <c r="I485" s="10"/>
    </row>
    <row r="486" spans="6:9" ht="15.75" customHeight="1">
      <c r="F486" s="10"/>
      <c r="G486" s="10"/>
      <c r="H486" s="10"/>
      <c r="I486" s="10"/>
    </row>
    <row r="487" spans="6:9" ht="15.75" customHeight="1">
      <c r="F487" s="10"/>
      <c r="G487" s="10"/>
      <c r="H487" s="10"/>
      <c r="I487" s="10"/>
    </row>
    <row r="488" spans="6:9" ht="15.75" customHeight="1">
      <c r="F488" s="10"/>
      <c r="G488" s="10"/>
      <c r="H488" s="10"/>
      <c r="I488" s="10"/>
    </row>
    <row r="489" spans="6:9" ht="15.75" customHeight="1">
      <c r="F489" s="10"/>
      <c r="G489" s="10"/>
      <c r="H489" s="10"/>
      <c r="I489" s="10"/>
    </row>
    <row r="490" spans="6:9" ht="15.75" customHeight="1">
      <c r="F490" s="10"/>
      <c r="G490" s="10"/>
      <c r="H490" s="10"/>
      <c r="I490" s="10"/>
    </row>
    <row r="491" spans="6:9" ht="15.75" customHeight="1">
      <c r="F491" s="10"/>
      <c r="G491" s="10"/>
      <c r="H491" s="10"/>
      <c r="I491" s="10"/>
    </row>
    <row r="492" spans="6:9" ht="15.75" customHeight="1">
      <c r="F492" s="10"/>
      <c r="G492" s="10"/>
      <c r="H492" s="10"/>
      <c r="I492" s="10"/>
    </row>
    <row r="493" spans="6:9" ht="15.75" customHeight="1">
      <c r="F493" s="10"/>
      <c r="G493" s="10"/>
      <c r="H493" s="10"/>
      <c r="I493" s="10"/>
    </row>
    <row r="494" spans="6:9" ht="15.75" customHeight="1">
      <c r="F494" s="10"/>
      <c r="G494" s="10"/>
      <c r="H494" s="10"/>
      <c r="I494" s="10"/>
    </row>
    <row r="495" spans="6:9" ht="15.75" customHeight="1">
      <c r="F495" s="10"/>
      <c r="G495" s="10"/>
      <c r="H495" s="10"/>
      <c r="I495" s="10"/>
    </row>
    <row r="496" spans="6:9" ht="15.75" customHeight="1">
      <c r="F496" s="10"/>
      <c r="G496" s="10"/>
      <c r="H496" s="10"/>
      <c r="I496" s="10"/>
    </row>
    <row r="497" spans="6:9" ht="15.75" customHeight="1">
      <c r="F497" s="10"/>
      <c r="G497" s="10"/>
      <c r="H497" s="10"/>
      <c r="I497" s="10"/>
    </row>
    <row r="498" spans="6:9" ht="15.75" customHeight="1">
      <c r="F498" s="10"/>
      <c r="G498" s="10"/>
      <c r="H498" s="10"/>
      <c r="I498" s="10"/>
    </row>
    <row r="499" spans="6:9" ht="15.75" customHeight="1">
      <c r="F499" s="10"/>
      <c r="G499" s="10"/>
      <c r="H499" s="10"/>
      <c r="I499" s="10"/>
    </row>
    <row r="500" spans="6:9" ht="15.75" customHeight="1">
      <c r="F500" s="10"/>
      <c r="G500" s="10"/>
      <c r="H500" s="10"/>
      <c r="I500" s="10"/>
    </row>
    <row r="501" spans="6:9" ht="15.75" customHeight="1">
      <c r="F501" s="10"/>
      <c r="G501" s="10"/>
      <c r="H501" s="10"/>
      <c r="I501" s="10"/>
    </row>
    <row r="502" spans="6:9" ht="15.75" customHeight="1">
      <c r="F502" s="10"/>
      <c r="G502" s="10"/>
      <c r="H502" s="10"/>
      <c r="I502" s="10"/>
    </row>
    <row r="503" spans="6:9" ht="15.75" customHeight="1">
      <c r="F503" s="10"/>
      <c r="G503" s="10"/>
      <c r="H503" s="10"/>
      <c r="I503" s="10"/>
    </row>
    <row r="504" spans="6:9" ht="15.75" customHeight="1">
      <c r="F504" s="10"/>
      <c r="G504" s="10"/>
      <c r="H504" s="10"/>
      <c r="I504" s="10"/>
    </row>
    <row r="505" spans="6:9" ht="15.75" customHeight="1">
      <c r="F505" s="10"/>
      <c r="G505" s="10"/>
      <c r="H505" s="10"/>
      <c r="I505" s="10"/>
    </row>
    <row r="506" spans="6:9" ht="15.75" customHeight="1">
      <c r="F506" s="10"/>
      <c r="G506" s="10"/>
      <c r="H506" s="10"/>
      <c r="I506" s="10"/>
    </row>
    <row r="507" spans="6:9" ht="15.75" customHeight="1">
      <c r="F507" s="10"/>
      <c r="G507" s="10"/>
      <c r="H507" s="10"/>
      <c r="I507" s="10"/>
    </row>
    <row r="508" spans="6:9" ht="15.75" customHeight="1">
      <c r="F508" s="10"/>
      <c r="G508" s="10"/>
      <c r="H508" s="10"/>
      <c r="I508" s="10"/>
    </row>
    <row r="509" spans="6:9" ht="15.75" customHeight="1">
      <c r="F509" s="10"/>
      <c r="G509" s="10"/>
      <c r="H509" s="10"/>
      <c r="I509" s="10"/>
    </row>
    <row r="510" spans="6:9" ht="15.75" customHeight="1">
      <c r="F510" s="10"/>
      <c r="G510" s="10"/>
      <c r="H510" s="10"/>
      <c r="I510" s="10"/>
    </row>
    <row r="511" spans="6:9" ht="15.75" customHeight="1">
      <c r="F511" s="10"/>
      <c r="G511" s="10"/>
      <c r="H511" s="10"/>
      <c r="I511" s="10"/>
    </row>
    <row r="512" spans="6:9" ht="15.75" customHeight="1">
      <c r="F512" s="10"/>
      <c r="G512" s="10"/>
      <c r="H512" s="10"/>
      <c r="I512" s="10"/>
    </row>
    <row r="513" spans="6:9" ht="15.75" customHeight="1">
      <c r="F513" s="10"/>
      <c r="G513" s="10"/>
      <c r="H513" s="10"/>
      <c r="I513" s="10"/>
    </row>
    <row r="514" spans="6:9" ht="15.75" customHeight="1">
      <c r="F514" s="10"/>
      <c r="G514" s="10"/>
      <c r="H514" s="10"/>
      <c r="I514" s="10"/>
    </row>
    <row r="515" spans="6:9" ht="15.75" customHeight="1">
      <c r="F515" s="10"/>
      <c r="G515" s="10"/>
      <c r="H515" s="10"/>
      <c r="I515" s="10"/>
    </row>
    <row r="516" spans="6:9" ht="15.75" customHeight="1">
      <c r="F516" s="10"/>
      <c r="G516" s="10"/>
      <c r="H516" s="10"/>
      <c r="I516" s="10"/>
    </row>
    <row r="517" spans="6:9" ht="15.75" customHeight="1">
      <c r="F517" s="10"/>
      <c r="G517" s="10"/>
      <c r="H517" s="10"/>
      <c r="I517" s="10"/>
    </row>
    <row r="518" spans="6:9" ht="15.75" customHeight="1">
      <c r="F518" s="10"/>
      <c r="G518" s="10"/>
      <c r="H518" s="10"/>
      <c r="I518" s="10"/>
    </row>
    <row r="519" spans="6:9" ht="15.75" customHeight="1">
      <c r="F519" s="10"/>
      <c r="G519" s="10"/>
      <c r="H519" s="10"/>
      <c r="I519" s="10"/>
    </row>
    <row r="520" spans="6:9" ht="15.75" customHeight="1">
      <c r="F520" s="10"/>
      <c r="G520" s="10"/>
      <c r="H520" s="10"/>
      <c r="I520" s="10"/>
    </row>
    <row r="521" spans="6:9" ht="15.75" customHeight="1">
      <c r="F521" s="10"/>
      <c r="G521" s="10"/>
      <c r="H521" s="10"/>
      <c r="I521" s="10"/>
    </row>
    <row r="522" spans="6:9" ht="15.75" customHeight="1">
      <c r="F522" s="10"/>
      <c r="G522" s="10"/>
      <c r="H522" s="10"/>
      <c r="I522" s="10"/>
    </row>
    <row r="523" spans="6:9" ht="15.75" customHeight="1">
      <c r="F523" s="10"/>
      <c r="G523" s="10"/>
      <c r="H523" s="10"/>
      <c r="I523" s="10"/>
    </row>
    <row r="524" spans="6:9" ht="15.75" customHeight="1">
      <c r="F524" s="10"/>
      <c r="G524" s="10"/>
      <c r="H524" s="10"/>
      <c r="I524" s="10"/>
    </row>
    <row r="525" spans="6:9" ht="15.75" customHeight="1">
      <c r="F525" s="10"/>
      <c r="G525" s="10"/>
      <c r="H525" s="10"/>
      <c r="I525" s="10"/>
    </row>
    <row r="526" spans="6:9" ht="15.75" customHeight="1">
      <c r="F526" s="10"/>
      <c r="G526" s="10"/>
      <c r="H526" s="10"/>
      <c r="I526" s="10"/>
    </row>
    <row r="527" spans="6:9" ht="15.75" customHeight="1">
      <c r="F527" s="10"/>
      <c r="G527" s="10"/>
      <c r="H527" s="10"/>
      <c r="I527" s="10"/>
    </row>
    <row r="528" spans="6:9" ht="15.75" customHeight="1">
      <c r="F528" s="10"/>
      <c r="G528" s="10"/>
      <c r="H528" s="10"/>
      <c r="I528" s="10"/>
    </row>
    <row r="529" spans="6:9" ht="15.75" customHeight="1">
      <c r="F529" s="10"/>
      <c r="G529" s="10"/>
      <c r="H529" s="10"/>
      <c r="I529" s="10"/>
    </row>
    <row r="530" spans="6:9" ht="15.75" customHeight="1">
      <c r="F530" s="10"/>
      <c r="G530" s="10"/>
      <c r="H530" s="10"/>
      <c r="I530" s="10"/>
    </row>
    <row r="531" spans="6:9" ht="15.75" customHeight="1">
      <c r="F531" s="10"/>
      <c r="G531" s="10"/>
      <c r="H531" s="10"/>
      <c r="I531" s="10"/>
    </row>
    <row r="532" spans="6:9" ht="15.75" customHeight="1">
      <c r="F532" s="10"/>
      <c r="G532" s="10"/>
      <c r="H532" s="10"/>
      <c r="I532" s="10"/>
    </row>
    <row r="533" spans="6:9" ht="15.75" customHeight="1">
      <c r="F533" s="10"/>
      <c r="G533" s="10"/>
      <c r="H533" s="10"/>
      <c r="I533" s="10"/>
    </row>
    <row r="534" spans="6:9" ht="15.75" customHeight="1">
      <c r="F534" s="10"/>
      <c r="G534" s="10"/>
      <c r="H534" s="10"/>
      <c r="I534" s="10"/>
    </row>
    <row r="535" spans="6:9" ht="15.75" customHeight="1">
      <c r="F535" s="10"/>
      <c r="G535" s="10"/>
      <c r="H535" s="10"/>
      <c r="I535" s="10"/>
    </row>
    <row r="536" spans="6:9" ht="15.75" customHeight="1">
      <c r="F536" s="10"/>
      <c r="G536" s="10"/>
      <c r="H536" s="10"/>
      <c r="I536" s="10"/>
    </row>
    <row r="537" spans="6:9" ht="15.75" customHeight="1">
      <c r="F537" s="10"/>
      <c r="G537" s="10"/>
      <c r="H537" s="10"/>
      <c r="I537" s="10"/>
    </row>
    <row r="538" spans="6:9" ht="15.75" customHeight="1">
      <c r="F538" s="10"/>
      <c r="G538" s="10"/>
      <c r="H538" s="10"/>
      <c r="I538" s="10"/>
    </row>
    <row r="539" spans="6:9" ht="15.75" customHeight="1">
      <c r="F539" s="10"/>
      <c r="G539" s="10"/>
      <c r="H539" s="10"/>
      <c r="I539" s="10"/>
    </row>
    <row r="540" spans="6:9" ht="15.75" customHeight="1">
      <c r="F540" s="10"/>
      <c r="G540" s="10"/>
      <c r="H540" s="10"/>
      <c r="I540" s="10"/>
    </row>
    <row r="541" spans="6:9" ht="15.75" customHeight="1">
      <c r="F541" s="10"/>
      <c r="G541" s="10"/>
      <c r="H541" s="10"/>
      <c r="I541" s="10"/>
    </row>
    <row r="542" spans="6:9" ht="15.75" customHeight="1">
      <c r="F542" s="10"/>
      <c r="G542" s="10"/>
      <c r="H542" s="10"/>
      <c r="I542" s="10"/>
    </row>
    <row r="543" spans="6:9" ht="15.75" customHeight="1">
      <c r="F543" s="10"/>
      <c r="G543" s="10"/>
      <c r="H543" s="10"/>
      <c r="I543" s="10"/>
    </row>
    <row r="544" spans="6:9" ht="15.75" customHeight="1">
      <c r="F544" s="10"/>
      <c r="G544" s="10"/>
      <c r="H544" s="10"/>
      <c r="I544" s="10"/>
    </row>
    <row r="545" spans="6:9" ht="15.75" customHeight="1">
      <c r="F545" s="10"/>
      <c r="G545" s="10"/>
      <c r="H545" s="10"/>
      <c r="I545" s="10"/>
    </row>
    <row r="546" spans="6:9" ht="15.75" customHeight="1">
      <c r="F546" s="10"/>
      <c r="G546" s="10"/>
      <c r="H546" s="10"/>
      <c r="I546" s="10"/>
    </row>
    <row r="547" spans="6:9" ht="15.75" customHeight="1">
      <c r="F547" s="10"/>
      <c r="G547" s="10"/>
      <c r="H547" s="10"/>
      <c r="I547" s="10"/>
    </row>
    <row r="548" spans="6:9" ht="15.75" customHeight="1">
      <c r="F548" s="10"/>
      <c r="G548" s="10"/>
      <c r="H548" s="10"/>
      <c r="I548" s="10"/>
    </row>
    <row r="549" spans="6:9" ht="15.75" customHeight="1">
      <c r="F549" s="10"/>
      <c r="G549" s="10"/>
      <c r="H549" s="10"/>
      <c r="I549" s="10"/>
    </row>
    <row r="550" spans="6:9" ht="15.75" customHeight="1">
      <c r="F550" s="10"/>
      <c r="G550" s="10"/>
      <c r="H550" s="10"/>
      <c r="I550" s="10"/>
    </row>
    <row r="551" spans="6:9" ht="15.75" customHeight="1">
      <c r="F551" s="10"/>
      <c r="G551" s="10"/>
      <c r="H551" s="10"/>
      <c r="I551" s="10"/>
    </row>
    <row r="552" spans="6:9" ht="15.75" customHeight="1">
      <c r="F552" s="10"/>
      <c r="G552" s="10"/>
      <c r="H552" s="10"/>
      <c r="I552" s="10"/>
    </row>
    <row r="553" spans="6:9" ht="15.75" customHeight="1">
      <c r="F553" s="10"/>
      <c r="G553" s="10"/>
      <c r="H553" s="10"/>
      <c r="I553" s="10"/>
    </row>
    <row r="554" spans="6:9" ht="15.75" customHeight="1">
      <c r="F554" s="10"/>
      <c r="G554" s="10"/>
      <c r="H554" s="10"/>
      <c r="I554" s="10"/>
    </row>
    <row r="555" spans="6:9" ht="15.75" customHeight="1">
      <c r="F555" s="10"/>
      <c r="G555" s="10"/>
      <c r="H555" s="10"/>
      <c r="I555" s="10"/>
    </row>
    <row r="556" spans="6:9" ht="15.75" customHeight="1">
      <c r="F556" s="10"/>
      <c r="G556" s="10"/>
      <c r="H556" s="10"/>
      <c r="I556" s="10"/>
    </row>
    <row r="557" spans="6:9" ht="15.75" customHeight="1">
      <c r="F557" s="10"/>
      <c r="G557" s="10"/>
      <c r="H557" s="10"/>
      <c r="I557" s="10"/>
    </row>
    <row r="558" spans="6:9" ht="15.75" customHeight="1">
      <c r="F558" s="10"/>
      <c r="G558" s="10"/>
      <c r="H558" s="10"/>
      <c r="I558" s="10"/>
    </row>
    <row r="559" spans="6:9" ht="15.75" customHeight="1">
      <c r="F559" s="10"/>
      <c r="G559" s="10"/>
      <c r="H559" s="10"/>
      <c r="I559" s="10"/>
    </row>
    <row r="560" spans="6:9" ht="15.75" customHeight="1">
      <c r="F560" s="10"/>
      <c r="G560" s="10"/>
      <c r="H560" s="10"/>
      <c r="I560" s="10"/>
    </row>
    <row r="561" spans="6:9" ht="15.75" customHeight="1">
      <c r="F561" s="10"/>
      <c r="G561" s="10"/>
      <c r="H561" s="10"/>
      <c r="I561" s="10"/>
    </row>
    <row r="562" spans="6:9" ht="15.75" customHeight="1">
      <c r="F562" s="10"/>
      <c r="G562" s="10"/>
      <c r="H562" s="10"/>
      <c r="I562" s="10"/>
    </row>
    <row r="563" spans="6:9" ht="15.75" customHeight="1">
      <c r="F563" s="10"/>
      <c r="G563" s="10"/>
      <c r="H563" s="10"/>
      <c r="I563" s="10"/>
    </row>
    <row r="564" spans="6:9" ht="15.75" customHeight="1">
      <c r="F564" s="10"/>
      <c r="G564" s="10"/>
      <c r="H564" s="10"/>
      <c r="I564" s="10"/>
    </row>
    <row r="565" spans="6:9" ht="15.75" customHeight="1">
      <c r="F565" s="10"/>
      <c r="G565" s="10"/>
      <c r="H565" s="10"/>
      <c r="I565" s="10"/>
    </row>
    <row r="566" spans="6:9" ht="15.75" customHeight="1">
      <c r="F566" s="10"/>
      <c r="G566" s="10"/>
      <c r="H566" s="10"/>
      <c r="I566" s="10"/>
    </row>
    <row r="567" spans="6:9" ht="15.75" customHeight="1">
      <c r="F567" s="10"/>
      <c r="G567" s="10"/>
      <c r="H567" s="10"/>
      <c r="I567" s="10"/>
    </row>
    <row r="568" spans="6:9" ht="15.75" customHeight="1">
      <c r="F568" s="10"/>
      <c r="G568" s="10"/>
      <c r="H568" s="10"/>
      <c r="I568" s="10"/>
    </row>
    <row r="569" spans="6:9" ht="15.75" customHeight="1">
      <c r="F569" s="10"/>
      <c r="G569" s="10"/>
      <c r="H569" s="10"/>
      <c r="I569" s="10"/>
    </row>
    <row r="570" spans="6:9" ht="15.75" customHeight="1">
      <c r="F570" s="10"/>
      <c r="G570" s="10"/>
      <c r="H570" s="10"/>
      <c r="I570" s="10"/>
    </row>
    <row r="571" spans="6:9" ht="15.75" customHeight="1">
      <c r="F571" s="10"/>
      <c r="G571" s="10"/>
      <c r="H571" s="10"/>
      <c r="I571" s="10"/>
    </row>
    <row r="572" spans="6:9" ht="15.75" customHeight="1">
      <c r="F572" s="10"/>
      <c r="G572" s="10"/>
      <c r="H572" s="10"/>
      <c r="I572" s="10"/>
    </row>
    <row r="573" spans="6:9" ht="15.75" customHeight="1">
      <c r="F573" s="10"/>
      <c r="G573" s="10"/>
      <c r="H573" s="10"/>
      <c r="I573" s="10"/>
    </row>
    <row r="574" spans="6:9" ht="15.75" customHeight="1">
      <c r="F574" s="10"/>
      <c r="G574" s="10"/>
      <c r="H574" s="10"/>
      <c r="I574" s="10"/>
    </row>
    <row r="575" spans="6:9" ht="15.75" customHeight="1">
      <c r="F575" s="10"/>
      <c r="G575" s="10"/>
      <c r="H575" s="10"/>
      <c r="I575" s="10"/>
    </row>
    <row r="576" spans="6:9" ht="15.75" customHeight="1">
      <c r="F576" s="10"/>
      <c r="G576" s="10"/>
      <c r="H576" s="10"/>
      <c r="I576" s="10"/>
    </row>
    <row r="577" spans="6:9" ht="15.75" customHeight="1">
      <c r="F577" s="10"/>
      <c r="G577" s="10"/>
      <c r="H577" s="10"/>
      <c r="I577" s="10"/>
    </row>
    <row r="578" spans="6:9" ht="15.75" customHeight="1">
      <c r="F578" s="10"/>
      <c r="G578" s="10"/>
      <c r="H578" s="10"/>
      <c r="I578" s="10"/>
    </row>
    <row r="579" spans="6:9" ht="15.75" customHeight="1">
      <c r="F579" s="10"/>
      <c r="G579" s="10"/>
      <c r="H579" s="10"/>
      <c r="I579" s="10"/>
    </row>
    <row r="580" spans="6:9" ht="15.75" customHeight="1">
      <c r="F580" s="10"/>
      <c r="G580" s="10"/>
      <c r="H580" s="10"/>
      <c r="I580" s="10"/>
    </row>
    <row r="581" spans="6:9" ht="15.75" customHeight="1">
      <c r="F581" s="10"/>
      <c r="G581" s="10"/>
      <c r="H581" s="10"/>
      <c r="I581" s="10"/>
    </row>
    <row r="582" spans="6:9" ht="15.75" customHeight="1">
      <c r="F582" s="10"/>
      <c r="G582" s="10"/>
      <c r="H582" s="10"/>
      <c r="I582" s="10"/>
    </row>
    <row r="583" spans="6:9" ht="15.75" customHeight="1">
      <c r="F583" s="10"/>
      <c r="G583" s="10"/>
      <c r="H583" s="10"/>
      <c r="I583" s="10"/>
    </row>
    <row r="584" spans="6:9" ht="15.75" customHeight="1">
      <c r="F584" s="10"/>
      <c r="G584" s="10"/>
      <c r="H584" s="10"/>
      <c r="I584" s="10"/>
    </row>
    <row r="585" spans="6:9" ht="15.75" customHeight="1">
      <c r="F585" s="10"/>
      <c r="G585" s="10"/>
      <c r="H585" s="10"/>
      <c r="I585" s="10"/>
    </row>
    <row r="586" spans="6:9" ht="15.75" customHeight="1">
      <c r="F586" s="10"/>
      <c r="G586" s="10"/>
      <c r="H586" s="10"/>
      <c r="I586" s="10"/>
    </row>
    <row r="587" spans="6:9" ht="15.75" customHeight="1">
      <c r="F587" s="10"/>
      <c r="G587" s="10"/>
      <c r="H587" s="10"/>
      <c r="I587" s="10"/>
    </row>
    <row r="588" spans="6:9" ht="15.75" customHeight="1">
      <c r="F588" s="10"/>
      <c r="G588" s="10"/>
      <c r="H588" s="10"/>
      <c r="I588" s="10"/>
    </row>
    <row r="589" spans="6:9" ht="15.75" customHeight="1">
      <c r="F589" s="10"/>
      <c r="G589" s="10"/>
      <c r="H589" s="10"/>
      <c r="I589" s="10"/>
    </row>
    <row r="590" spans="6:9" ht="15.75" customHeight="1">
      <c r="F590" s="10"/>
      <c r="G590" s="10"/>
      <c r="H590" s="10"/>
      <c r="I590" s="10"/>
    </row>
    <row r="591" spans="6:9" ht="15.75" customHeight="1">
      <c r="F591" s="10"/>
      <c r="G591" s="10"/>
      <c r="H591" s="10"/>
      <c r="I591" s="10"/>
    </row>
    <row r="592" spans="6:9" ht="15.75" customHeight="1">
      <c r="F592" s="10"/>
      <c r="G592" s="10"/>
      <c r="H592" s="10"/>
      <c r="I592" s="10"/>
    </row>
    <row r="593" spans="6:9" ht="15.75" customHeight="1">
      <c r="F593" s="10"/>
      <c r="G593" s="10"/>
      <c r="H593" s="10"/>
      <c r="I593" s="10"/>
    </row>
    <row r="594" spans="6:9" ht="15.75" customHeight="1">
      <c r="F594" s="10"/>
      <c r="G594" s="10"/>
      <c r="H594" s="10"/>
      <c r="I594" s="10"/>
    </row>
    <row r="595" spans="6:9" ht="15.75" customHeight="1">
      <c r="F595" s="10"/>
      <c r="G595" s="10"/>
      <c r="H595" s="10"/>
      <c r="I595" s="10"/>
    </row>
    <row r="596" spans="6:9" ht="15.75" customHeight="1">
      <c r="F596" s="10"/>
      <c r="G596" s="10"/>
      <c r="H596" s="10"/>
      <c r="I596" s="10"/>
    </row>
    <row r="597" spans="6:9" ht="15.75" customHeight="1">
      <c r="F597" s="10"/>
      <c r="G597" s="10"/>
      <c r="H597" s="10"/>
      <c r="I597" s="10"/>
    </row>
    <row r="598" spans="6:9" ht="15.75" customHeight="1">
      <c r="F598" s="10"/>
      <c r="G598" s="10"/>
      <c r="H598" s="10"/>
      <c r="I598" s="10"/>
    </row>
    <row r="599" spans="6:9" ht="15.75" customHeight="1">
      <c r="F599" s="10"/>
      <c r="G599" s="10"/>
      <c r="H599" s="10"/>
      <c r="I599" s="10"/>
    </row>
    <row r="600" spans="6:9" ht="15.75" customHeight="1">
      <c r="F600" s="10"/>
      <c r="G600" s="10"/>
      <c r="H600" s="10"/>
      <c r="I600" s="10"/>
    </row>
    <row r="601" spans="6:9" ht="15.75" customHeight="1">
      <c r="F601" s="10"/>
      <c r="G601" s="10"/>
      <c r="H601" s="10"/>
      <c r="I601" s="10"/>
    </row>
    <row r="602" spans="6:9" ht="15.75" customHeight="1">
      <c r="F602" s="10"/>
      <c r="G602" s="10"/>
      <c r="H602" s="10"/>
      <c r="I602" s="10"/>
    </row>
    <row r="603" spans="6:9" ht="15.75" customHeight="1">
      <c r="F603" s="10"/>
      <c r="G603" s="10"/>
      <c r="H603" s="10"/>
      <c r="I603" s="10"/>
    </row>
    <row r="604" spans="6:9" ht="15.75" customHeight="1">
      <c r="F604" s="10"/>
      <c r="G604" s="10"/>
      <c r="H604" s="10"/>
      <c r="I604" s="10"/>
    </row>
    <row r="605" spans="6:9" ht="15.75" customHeight="1">
      <c r="F605" s="10"/>
      <c r="G605" s="10"/>
      <c r="H605" s="10"/>
      <c r="I605" s="10"/>
    </row>
    <row r="606" spans="6:9" ht="15.75" customHeight="1">
      <c r="F606" s="10"/>
      <c r="G606" s="10"/>
      <c r="H606" s="10"/>
      <c r="I606" s="10"/>
    </row>
    <row r="607" spans="6:9" ht="15.75" customHeight="1">
      <c r="F607" s="10"/>
      <c r="G607" s="10"/>
      <c r="H607" s="10"/>
      <c r="I607" s="10"/>
    </row>
    <row r="608" spans="6:9" ht="15.75" customHeight="1">
      <c r="F608" s="10"/>
      <c r="G608" s="10"/>
      <c r="H608" s="10"/>
      <c r="I608" s="10"/>
    </row>
    <row r="609" spans="6:9" ht="15.75" customHeight="1">
      <c r="F609" s="10"/>
      <c r="G609" s="10"/>
      <c r="H609" s="10"/>
      <c r="I609" s="10"/>
    </row>
    <row r="610" spans="6:9" ht="15.75" customHeight="1">
      <c r="F610" s="10"/>
      <c r="G610" s="10"/>
      <c r="H610" s="10"/>
      <c r="I610" s="10"/>
    </row>
    <row r="611" spans="6:9" ht="15.75" customHeight="1">
      <c r="F611" s="10"/>
      <c r="G611" s="10"/>
      <c r="H611" s="10"/>
      <c r="I611" s="10"/>
    </row>
    <row r="612" spans="6:9" ht="15.75" customHeight="1">
      <c r="F612" s="10"/>
      <c r="G612" s="10"/>
      <c r="H612" s="10"/>
      <c r="I612" s="10"/>
    </row>
    <row r="613" spans="6:9" ht="15.75" customHeight="1">
      <c r="F613" s="10"/>
      <c r="G613" s="10"/>
      <c r="H613" s="10"/>
      <c r="I613" s="10"/>
    </row>
    <row r="614" spans="6:9" ht="15.75" customHeight="1">
      <c r="F614" s="10"/>
      <c r="G614" s="10"/>
      <c r="H614" s="10"/>
      <c r="I614" s="10"/>
    </row>
    <row r="615" spans="6:9" ht="15.75" customHeight="1">
      <c r="F615" s="10"/>
      <c r="G615" s="10"/>
      <c r="H615" s="10"/>
      <c r="I615" s="10"/>
    </row>
    <row r="616" spans="6:9" ht="15.75" customHeight="1">
      <c r="F616" s="10"/>
      <c r="G616" s="10"/>
      <c r="H616" s="10"/>
      <c r="I616" s="10"/>
    </row>
    <row r="617" spans="6:9" ht="15.75" customHeight="1">
      <c r="F617" s="10"/>
      <c r="G617" s="10"/>
      <c r="H617" s="10"/>
      <c r="I617" s="10"/>
    </row>
    <row r="618" spans="6:9" ht="15.75" customHeight="1">
      <c r="F618" s="10"/>
      <c r="G618" s="10"/>
      <c r="H618" s="10"/>
      <c r="I618" s="10"/>
    </row>
    <row r="619" spans="6:9" ht="15.75" customHeight="1">
      <c r="F619" s="10"/>
      <c r="G619" s="10"/>
      <c r="H619" s="10"/>
      <c r="I619" s="10"/>
    </row>
    <row r="620" spans="6:9" ht="15.75" customHeight="1">
      <c r="F620" s="10"/>
      <c r="G620" s="10"/>
      <c r="H620" s="10"/>
      <c r="I620" s="10"/>
    </row>
    <row r="621" spans="6:9" ht="15.75" customHeight="1">
      <c r="F621" s="10"/>
      <c r="G621" s="10"/>
      <c r="H621" s="10"/>
      <c r="I621" s="10"/>
    </row>
    <row r="622" spans="6:9" ht="15.75" customHeight="1">
      <c r="F622" s="10"/>
      <c r="G622" s="10"/>
      <c r="H622" s="10"/>
      <c r="I622" s="10"/>
    </row>
    <row r="623" spans="6:9" ht="15.75" customHeight="1">
      <c r="F623" s="10"/>
      <c r="G623" s="10"/>
      <c r="H623" s="10"/>
      <c r="I623" s="10"/>
    </row>
    <row r="624" spans="6:9" ht="15.75" customHeight="1">
      <c r="F624" s="10"/>
      <c r="G624" s="10"/>
      <c r="H624" s="10"/>
      <c r="I624" s="10"/>
    </row>
    <row r="625" spans="6:9" ht="15.75" customHeight="1">
      <c r="F625" s="10"/>
      <c r="G625" s="10"/>
      <c r="H625" s="10"/>
      <c r="I625" s="10"/>
    </row>
    <row r="626" spans="6:9" ht="15.75" customHeight="1">
      <c r="F626" s="10"/>
      <c r="G626" s="10"/>
      <c r="H626" s="10"/>
      <c r="I626" s="10"/>
    </row>
    <row r="627" spans="6:9" ht="15.75" customHeight="1">
      <c r="F627" s="10"/>
      <c r="G627" s="10"/>
      <c r="H627" s="10"/>
      <c r="I627" s="10"/>
    </row>
    <row r="628" spans="6:9" ht="15.75" customHeight="1">
      <c r="F628" s="10"/>
      <c r="G628" s="10"/>
      <c r="H628" s="10"/>
      <c r="I628" s="10"/>
    </row>
    <row r="629" spans="6:9" ht="15.75" customHeight="1">
      <c r="F629" s="10"/>
      <c r="G629" s="10"/>
      <c r="H629" s="10"/>
      <c r="I629" s="10"/>
    </row>
    <row r="630" spans="6:9" ht="15.75" customHeight="1">
      <c r="F630" s="10"/>
      <c r="G630" s="10"/>
      <c r="H630" s="10"/>
      <c r="I630" s="10"/>
    </row>
    <row r="631" spans="6:9" ht="15.75" customHeight="1">
      <c r="F631" s="10"/>
      <c r="G631" s="10"/>
      <c r="H631" s="10"/>
      <c r="I631" s="10"/>
    </row>
    <row r="632" spans="6:9" ht="15.75" customHeight="1">
      <c r="F632" s="10"/>
      <c r="G632" s="10"/>
      <c r="H632" s="10"/>
      <c r="I632" s="10"/>
    </row>
    <row r="633" spans="6:9" ht="15.75" customHeight="1">
      <c r="F633" s="10"/>
      <c r="G633" s="10"/>
      <c r="H633" s="10"/>
      <c r="I633" s="10"/>
    </row>
    <row r="634" spans="6:9" ht="15.75" customHeight="1">
      <c r="F634" s="10"/>
      <c r="G634" s="10"/>
      <c r="H634" s="10"/>
      <c r="I634" s="10"/>
    </row>
    <row r="635" spans="6:9" ht="15.75" customHeight="1">
      <c r="F635" s="10"/>
      <c r="G635" s="10"/>
      <c r="H635" s="10"/>
      <c r="I635" s="10"/>
    </row>
    <row r="636" spans="6:9" ht="15.75" customHeight="1">
      <c r="F636" s="10"/>
      <c r="G636" s="10"/>
      <c r="H636" s="10"/>
      <c r="I636" s="10"/>
    </row>
    <row r="637" spans="6:9" ht="15.75" customHeight="1">
      <c r="F637" s="10"/>
      <c r="G637" s="10"/>
      <c r="H637" s="10"/>
      <c r="I637" s="10"/>
    </row>
    <row r="638" spans="6:9" ht="15.75" customHeight="1">
      <c r="F638" s="10"/>
      <c r="G638" s="10"/>
      <c r="H638" s="10"/>
      <c r="I638" s="10"/>
    </row>
    <row r="639" spans="6:9" ht="15.75" customHeight="1">
      <c r="F639" s="10"/>
      <c r="G639" s="10"/>
      <c r="H639" s="10"/>
      <c r="I639" s="10"/>
    </row>
    <row r="640" spans="6:9" ht="15.75" customHeight="1">
      <c r="F640" s="10"/>
      <c r="G640" s="10"/>
      <c r="H640" s="10"/>
      <c r="I640" s="10"/>
    </row>
    <row r="641" spans="6:9" ht="15.75" customHeight="1">
      <c r="F641" s="10"/>
      <c r="G641" s="10"/>
      <c r="H641" s="10"/>
      <c r="I641" s="10"/>
    </row>
    <row r="642" spans="6:9" ht="15.75" customHeight="1">
      <c r="F642" s="10"/>
      <c r="G642" s="10"/>
      <c r="H642" s="10"/>
      <c r="I642" s="10"/>
    </row>
    <row r="643" spans="6:9" ht="15.75" customHeight="1">
      <c r="F643" s="10"/>
      <c r="G643" s="10"/>
      <c r="H643" s="10"/>
      <c r="I643" s="10"/>
    </row>
    <row r="644" spans="6:9" ht="15.75" customHeight="1">
      <c r="F644" s="10"/>
      <c r="G644" s="10"/>
      <c r="H644" s="10"/>
      <c r="I644" s="10"/>
    </row>
    <row r="645" spans="6:9" ht="15.75" customHeight="1">
      <c r="F645" s="10"/>
      <c r="G645" s="10"/>
      <c r="H645" s="10"/>
      <c r="I645" s="10"/>
    </row>
    <row r="646" spans="6:9" ht="15.75" customHeight="1">
      <c r="F646" s="10"/>
      <c r="G646" s="10"/>
      <c r="H646" s="10"/>
      <c r="I646" s="10"/>
    </row>
    <row r="647" spans="6:9" ht="15.75" customHeight="1">
      <c r="F647" s="10"/>
      <c r="G647" s="10"/>
      <c r="H647" s="10"/>
      <c r="I647" s="10"/>
    </row>
    <row r="648" spans="6:9" ht="15.75" customHeight="1">
      <c r="F648" s="10"/>
      <c r="G648" s="10"/>
      <c r="H648" s="10"/>
      <c r="I648" s="10"/>
    </row>
    <row r="649" spans="6:9" ht="15.75" customHeight="1">
      <c r="F649" s="10"/>
      <c r="G649" s="10"/>
      <c r="H649" s="10"/>
      <c r="I649" s="10"/>
    </row>
    <row r="650" spans="6:9" ht="15.75" customHeight="1">
      <c r="F650" s="10"/>
      <c r="G650" s="10"/>
      <c r="H650" s="10"/>
      <c r="I650" s="10"/>
    </row>
    <row r="651" spans="6:9" ht="15.75" customHeight="1">
      <c r="F651" s="10"/>
      <c r="G651" s="10"/>
      <c r="H651" s="10"/>
      <c r="I651" s="10"/>
    </row>
    <row r="652" spans="6:9" ht="15.75" customHeight="1">
      <c r="F652" s="10"/>
      <c r="G652" s="10"/>
      <c r="H652" s="10"/>
      <c r="I652" s="10"/>
    </row>
    <row r="653" spans="6:9" ht="15.75" customHeight="1">
      <c r="F653" s="10"/>
      <c r="G653" s="10"/>
      <c r="H653" s="10"/>
      <c r="I653" s="10"/>
    </row>
    <row r="654" spans="6:9" ht="15.75" customHeight="1">
      <c r="F654" s="10"/>
      <c r="G654" s="10"/>
      <c r="H654" s="10"/>
      <c r="I654" s="10"/>
    </row>
    <row r="655" spans="6:9" ht="15.75" customHeight="1">
      <c r="F655" s="10"/>
      <c r="G655" s="10"/>
      <c r="H655" s="10"/>
      <c r="I655" s="10"/>
    </row>
    <row r="656" spans="6:9" ht="15.75" customHeight="1">
      <c r="F656" s="10"/>
      <c r="G656" s="10"/>
      <c r="H656" s="10"/>
      <c r="I656" s="10"/>
    </row>
    <row r="657" spans="6:9" ht="15.75" customHeight="1">
      <c r="F657" s="10"/>
      <c r="G657" s="10"/>
      <c r="H657" s="10"/>
      <c r="I657" s="10"/>
    </row>
    <row r="658" spans="6:9" ht="15.75" customHeight="1">
      <c r="F658" s="10"/>
      <c r="G658" s="10"/>
      <c r="H658" s="10"/>
      <c r="I658" s="10"/>
    </row>
    <row r="659" spans="6:9" ht="15.75" customHeight="1">
      <c r="F659" s="10"/>
      <c r="G659" s="10"/>
      <c r="H659" s="10"/>
      <c r="I659" s="10"/>
    </row>
    <row r="660" spans="6:9" ht="15.75" customHeight="1">
      <c r="F660" s="10"/>
      <c r="G660" s="10"/>
      <c r="H660" s="10"/>
      <c r="I660" s="10"/>
    </row>
    <row r="661" spans="6:9" ht="15.75" customHeight="1">
      <c r="F661" s="10"/>
      <c r="G661" s="10"/>
      <c r="H661" s="10"/>
      <c r="I661" s="10"/>
    </row>
    <row r="662" spans="6:9" ht="15.75" customHeight="1">
      <c r="F662" s="10"/>
      <c r="G662" s="10"/>
      <c r="H662" s="10"/>
      <c r="I662" s="10"/>
    </row>
    <row r="663" spans="6:9" ht="15.75" customHeight="1">
      <c r="F663" s="10"/>
      <c r="G663" s="10"/>
      <c r="H663" s="10"/>
      <c r="I663" s="10"/>
    </row>
    <row r="664" spans="6:9" ht="15.75" customHeight="1">
      <c r="F664" s="10"/>
      <c r="G664" s="10"/>
      <c r="H664" s="10"/>
      <c r="I664" s="10"/>
    </row>
    <row r="665" spans="6:9" ht="15.75" customHeight="1">
      <c r="F665" s="10"/>
      <c r="G665" s="10"/>
      <c r="H665" s="10"/>
      <c r="I665" s="10"/>
    </row>
    <row r="666" spans="6:9" ht="15.75" customHeight="1">
      <c r="F666" s="10"/>
      <c r="G666" s="10"/>
      <c r="H666" s="10"/>
      <c r="I666" s="10"/>
    </row>
    <row r="667" spans="6:9" ht="15.75" customHeight="1">
      <c r="F667" s="10"/>
      <c r="G667" s="10"/>
      <c r="H667" s="10"/>
      <c r="I667" s="10"/>
    </row>
    <row r="668" spans="6:9" ht="15.75" customHeight="1">
      <c r="F668" s="10"/>
      <c r="G668" s="10"/>
      <c r="H668" s="10"/>
      <c r="I668" s="10"/>
    </row>
    <row r="669" spans="6:9" ht="15.75" customHeight="1">
      <c r="F669" s="10"/>
      <c r="G669" s="10"/>
      <c r="H669" s="10"/>
      <c r="I669" s="10"/>
    </row>
    <row r="670" spans="6:9" ht="15.75" customHeight="1">
      <c r="F670" s="10"/>
      <c r="G670" s="10"/>
      <c r="H670" s="10"/>
      <c r="I670" s="10"/>
    </row>
    <row r="671" spans="6:9" ht="15.75" customHeight="1">
      <c r="F671" s="10"/>
      <c r="G671" s="10"/>
      <c r="H671" s="10"/>
      <c r="I671" s="10"/>
    </row>
    <row r="672" spans="6:9" ht="15.75" customHeight="1">
      <c r="F672" s="10"/>
      <c r="G672" s="10"/>
      <c r="H672" s="10"/>
      <c r="I672" s="10"/>
    </row>
    <row r="673" spans="6:9" ht="15.75" customHeight="1">
      <c r="F673" s="10"/>
      <c r="G673" s="10"/>
      <c r="H673" s="10"/>
      <c r="I673" s="10"/>
    </row>
    <row r="674" spans="6:9" ht="15.75" customHeight="1">
      <c r="F674" s="10"/>
      <c r="G674" s="10"/>
      <c r="H674" s="10"/>
      <c r="I674" s="10"/>
    </row>
    <row r="675" spans="6:9" ht="15.75" customHeight="1">
      <c r="F675" s="10"/>
      <c r="G675" s="10"/>
      <c r="H675" s="10"/>
      <c r="I675" s="10"/>
    </row>
    <row r="676" spans="6:9" ht="15.75" customHeight="1">
      <c r="F676" s="10"/>
      <c r="G676" s="10"/>
      <c r="H676" s="10"/>
      <c r="I676" s="10"/>
    </row>
    <row r="677" spans="6:9" ht="15.75" customHeight="1">
      <c r="F677" s="10"/>
      <c r="G677" s="10"/>
      <c r="H677" s="10"/>
      <c r="I677" s="10"/>
    </row>
    <row r="678" spans="6:9" ht="15.75" customHeight="1">
      <c r="F678" s="10"/>
      <c r="G678" s="10"/>
      <c r="H678" s="10"/>
      <c r="I678" s="10"/>
    </row>
    <row r="679" spans="6:9" ht="15.75" customHeight="1">
      <c r="F679" s="10"/>
      <c r="G679" s="10"/>
      <c r="H679" s="10"/>
      <c r="I679" s="10"/>
    </row>
    <row r="680" spans="6:9" ht="15.75" customHeight="1">
      <c r="F680" s="10"/>
      <c r="G680" s="10"/>
      <c r="H680" s="10"/>
      <c r="I680" s="10"/>
    </row>
    <row r="681" spans="6:9" ht="15.75" customHeight="1">
      <c r="F681" s="10"/>
      <c r="G681" s="10"/>
      <c r="H681" s="10"/>
      <c r="I681" s="10"/>
    </row>
    <row r="682" spans="6:9" ht="15.75" customHeight="1">
      <c r="F682" s="10"/>
      <c r="G682" s="10"/>
      <c r="H682" s="10"/>
      <c r="I682" s="10"/>
    </row>
    <row r="683" spans="6:9" ht="15.75" customHeight="1">
      <c r="F683" s="10"/>
      <c r="G683" s="10"/>
      <c r="H683" s="10"/>
      <c r="I683" s="10"/>
    </row>
    <row r="684" spans="6:9" ht="15.75" customHeight="1">
      <c r="F684" s="10"/>
      <c r="G684" s="10"/>
      <c r="H684" s="10"/>
      <c r="I684" s="10"/>
    </row>
    <row r="685" spans="6:9" ht="15.75" customHeight="1">
      <c r="F685" s="10"/>
      <c r="G685" s="10"/>
      <c r="H685" s="10"/>
      <c r="I685" s="10"/>
    </row>
    <row r="686" spans="6:9" ht="15.75" customHeight="1">
      <c r="F686" s="10"/>
      <c r="G686" s="10"/>
      <c r="H686" s="10"/>
      <c r="I686" s="10"/>
    </row>
    <row r="687" spans="6:9" ht="15.75" customHeight="1">
      <c r="F687" s="10"/>
      <c r="G687" s="10"/>
      <c r="H687" s="10"/>
      <c r="I687" s="10"/>
    </row>
    <row r="688" spans="6:9" ht="15.75" customHeight="1">
      <c r="F688" s="10"/>
      <c r="G688" s="10"/>
      <c r="H688" s="10"/>
      <c r="I688" s="10"/>
    </row>
    <row r="689" spans="6:9" ht="15.75" customHeight="1">
      <c r="F689" s="10"/>
      <c r="G689" s="10"/>
      <c r="H689" s="10"/>
      <c r="I689" s="10"/>
    </row>
    <row r="690" spans="6:9" ht="15.75" customHeight="1">
      <c r="F690" s="10"/>
      <c r="G690" s="10"/>
      <c r="H690" s="10"/>
      <c r="I690" s="10"/>
    </row>
    <row r="691" spans="6:9" ht="15.75" customHeight="1">
      <c r="F691" s="10"/>
      <c r="G691" s="10"/>
      <c r="H691" s="10"/>
      <c r="I691" s="10"/>
    </row>
    <row r="692" spans="6:9" ht="15.75" customHeight="1">
      <c r="F692" s="10"/>
      <c r="G692" s="10"/>
      <c r="H692" s="10"/>
      <c r="I692" s="10"/>
    </row>
    <row r="693" spans="6:9" ht="15.75" customHeight="1">
      <c r="F693" s="10"/>
      <c r="G693" s="10"/>
      <c r="H693" s="10"/>
      <c r="I693" s="10"/>
    </row>
    <row r="694" spans="6:9" ht="15.75" customHeight="1">
      <c r="F694" s="10"/>
      <c r="G694" s="10"/>
      <c r="H694" s="10"/>
      <c r="I694" s="10"/>
    </row>
    <row r="695" spans="6:9" ht="15.75" customHeight="1">
      <c r="F695" s="10"/>
      <c r="G695" s="10"/>
      <c r="H695" s="10"/>
      <c r="I695" s="10"/>
    </row>
    <row r="696" spans="6:9" ht="15.75" customHeight="1">
      <c r="F696" s="10"/>
      <c r="G696" s="10"/>
      <c r="H696" s="10"/>
      <c r="I696" s="10"/>
    </row>
    <row r="697" spans="6:9" ht="15.75" customHeight="1">
      <c r="F697" s="10"/>
      <c r="G697" s="10"/>
      <c r="H697" s="10"/>
      <c r="I697" s="10"/>
    </row>
    <row r="698" spans="6:9" ht="15.75" customHeight="1">
      <c r="F698" s="10"/>
      <c r="G698" s="10"/>
      <c r="H698" s="10"/>
      <c r="I698" s="10"/>
    </row>
    <row r="699" spans="6:9" ht="15.75" customHeight="1">
      <c r="F699" s="10"/>
      <c r="G699" s="10"/>
      <c r="H699" s="10"/>
      <c r="I699" s="10"/>
    </row>
    <row r="700" spans="6:9" ht="15.75" customHeight="1">
      <c r="F700" s="10"/>
      <c r="G700" s="10"/>
      <c r="H700" s="10"/>
      <c r="I700" s="10"/>
    </row>
    <row r="701" spans="6:9" ht="15.75" customHeight="1">
      <c r="F701" s="10"/>
      <c r="G701" s="10"/>
      <c r="H701" s="10"/>
      <c r="I701" s="10"/>
    </row>
    <row r="702" spans="6:9" ht="15.75" customHeight="1">
      <c r="F702" s="10"/>
      <c r="G702" s="10"/>
      <c r="H702" s="10"/>
      <c r="I702" s="10"/>
    </row>
    <row r="703" spans="6:9" ht="15.75" customHeight="1">
      <c r="F703" s="10"/>
      <c r="G703" s="10"/>
      <c r="H703" s="10"/>
      <c r="I703" s="10"/>
    </row>
    <row r="704" spans="6:9" ht="15.75" customHeight="1">
      <c r="F704" s="10"/>
      <c r="G704" s="10"/>
      <c r="H704" s="10"/>
      <c r="I704" s="10"/>
    </row>
    <row r="705" spans="6:9" ht="15.75" customHeight="1">
      <c r="F705" s="10"/>
      <c r="G705" s="10"/>
      <c r="H705" s="10"/>
      <c r="I705" s="10"/>
    </row>
    <row r="706" spans="6:9" ht="15.75" customHeight="1">
      <c r="F706" s="10"/>
      <c r="G706" s="10"/>
      <c r="H706" s="10"/>
      <c r="I706" s="10"/>
    </row>
    <row r="707" spans="6:9" ht="15.75" customHeight="1">
      <c r="F707" s="10"/>
      <c r="G707" s="10"/>
      <c r="H707" s="10"/>
      <c r="I707" s="10"/>
    </row>
    <row r="708" spans="6:9" ht="15.75" customHeight="1">
      <c r="F708" s="10"/>
      <c r="G708" s="10"/>
      <c r="H708" s="10"/>
      <c r="I708" s="10"/>
    </row>
    <row r="709" spans="6:9" ht="15.75" customHeight="1">
      <c r="F709" s="10"/>
      <c r="G709" s="10"/>
      <c r="H709" s="10"/>
      <c r="I709" s="10"/>
    </row>
    <row r="710" spans="6:9" ht="15.75" customHeight="1">
      <c r="F710" s="10"/>
      <c r="G710" s="10"/>
      <c r="H710" s="10"/>
      <c r="I710" s="10"/>
    </row>
    <row r="711" spans="6:9" ht="15.75" customHeight="1">
      <c r="F711" s="10"/>
      <c r="G711" s="10"/>
      <c r="H711" s="10"/>
      <c r="I711" s="10"/>
    </row>
    <row r="712" spans="6:9" ht="15.75" customHeight="1">
      <c r="F712" s="10"/>
      <c r="G712" s="10"/>
      <c r="H712" s="10"/>
      <c r="I712" s="10"/>
    </row>
    <row r="713" spans="6:9" ht="15.75" customHeight="1">
      <c r="F713" s="10"/>
      <c r="G713" s="10"/>
      <c r="H713" s="10"/>
      <c r="I713" s="10"/>
    </row>
    <row r="714" spans="6:9" ht="15.75" customHeight="1">
      <c r="F714" s="10"/>
      <c r="G714" s="10"/>
      <c r="H714" s="10"/>
      <c r="I714" s="10"/>
    </row>
    <row r="715" spans="6:9" ht="15.75" customHeight="1">
      <c r="F715" s="10"/>
      <c r="G715" s="10"/>
      <c r="H715" s="10"/>
      <c r="I715" s="10"/>
    </row>
    <row r="716" spans="6:9" ht="15.75" customHeight="1">
      <c r="F716" s="10"/>
      <c r="G716" s="10"/>
      <c r="H716" s="10"/>
      <c r="I716" s="10"/>
    </row>
    <row r="717" spans="6:9" ht="15.75" customHeight="1">
      <c r="F717" s="10"/>
      <c r="G717" s="10"/>
      <c r="H717" s="10"/>
      <c r="I717" s="10"/>
    </row>
    <row r="718" spans="6:9" ht="15.75" customHeight="1">
      <c r="F718" s="10"/>
      <c r="G718" s="10"/>
      <c r="H718" s="10"/>
      <c r="I718" s="10"/>
    </row>
    <row r="719" spans="6:9" ht="15.75" customHeight="1">
      <c r="F719" s="10"/>
      <c r="G719" s="10"/>
      <c r="H719" s="10"/>
      <c r="I719" s="10"/>
    </row>
    <row r="720" spans="6:9" ht="15.75" customHeight="1">
      <c r="F720" s="10"/>
      <c r="G720" s="10"/>
      <c r="H720" s="10"/>
      <c r="I720" s="10"/>
    </row>
    <row r="721" spans="6:9" ht="15.75" customHeight="1">
      <c r="F721" s="10"/>
      <c r="G721" s="10"/>
      <c r="H721" s="10"/>
      <c r="I721" s="10"/>
    </row>
    <row r="722" spans="6:9" ht="15.75" customHeight="1">
      <c r="F722" s="10"/>
      <c r="G722" s="10"/>
      <c r="H722" s="10"/>
      <c r="I722" s="10"/>
    </row>
    <row r="723" spans="6:9" ht="15.75" customHeight="1">
      <c r="F723" s="10"/>
      <c r="G723" s="10"/>
      <c r="H723" s="10"/>
      <c r="I723" s="10"/>
    </row>
    <row r="724" spans="6:9" ht="15.75" customHeight="1">
      <c r="F724" s="10"/>
      <c r="G724" s="10"/>
      <c r="H724" s="10"/>
      <c r="I724" s="10"/>
    </row>
    <row r="725" spans="6:9" ht="15.75" customHeight="1">
      <c r="F725" s="10"/>
      <c r="G725" s="10"/>
      <c r="H725" s="10"/>
      <c r="I725" s="10"/>
    </row>
    <row r="726" spans="6:9" ht="15.75" customHeight="1">
      <c r="F726" s="10"/>
      <c r="G726" s="10"/>
      <c r="H726" s="10"/>
      <c r="I726" s="10"/>
    </row>
    <row r="727" spans="6:9" ht="15.75" customHeight="1">
      <c r="F727" s="10"/>
      <c r="G727" s="10"/>
      <c r="H727" s="10"/>
      <c r="I727" s="10"/>
    </row>
    <row r="728" spans="6:9" ht="15.75" customHeight="1">
      <c r="F728" s="10"/>
      <c r="G728" s="10"/>
      <c r="H728" s="10"/>
      <c r="I728" s="10"/>
    </row>
    <row r="729" spans="6:9" ht="15.75" customHeight="1">
      <c r="F729" s="10"/>
      <c r="G729" s="10"/>
      <c r="H729" s="10"/>
      <c r="I729" s="10"/>
    </row>
    <row r="730" spans="6:9" ht="15.75" customHeight="1">
      <c r="F730" s="10"/>
      <c r="G730" s="10"/>
      <c r="H730" s="10"/>
      <c r="I730" s="10"/>
    </row>
    <row r="731" spans="6:9" ht="15.75" customHeight="1">
      <c r="F731" s="10"/>
      <c r="G731" s="10"/>
      <c r="H731" s="10"/>
      <c r="I731" s="10"/>
    </row>
    <row r="732" spans="6:9" ht="15.75" customHeight="1">
      <c r="F732" s="10"/>
      <c r="G732" s="10"/>
      <c r="H732" s="10"/>
      <c r="I732" s="10"/>
    </row>
    <row r="733" spans="6:9" ht="15.75" customHeight="1">
      <c r="F733" s="10"/>
      <c r="G733" s="10"/>
      <c r="H733" s="10"/>
      <c r="I733" s="10"/>
    </row>
    <row r="734" spans="6:9" ht="15.75" customHeight="1">
      <c r="F734" s="10"/>
      <c r="G734" s="10"/>
      <c r="H734" s="10"/>
      <c r="I734" s="10"/>
    </row>
    <row r="735" spans="6:9" ht="15.75" customHeight="1">
      <c r="F735" s="10"/>
      <c r="G735" s="10"/>
      <c r="H735" s="10"/>
      <c r="I735" s="10"/>
    </row>
    <row r="736" spans="6:9" ht="15.75" customHeight="1">
      <c r="F736" s="10"/>
      <c r="G736" s="10"/>
      <c r="H736" s="10"/>
      <c r="I736" s="10"/>
    </row>
    <row r="737" spans="6:9" ht="15.75" customHeight="1">
      <c r="F737" s="10"/>
      <c r="G737" s="10"/>
      <c r="H737" s="10"/>
      <c r="I737" s="10"/>
    </row>
    <row r="738" spans="6:9" ht="15.75" customHeight="1">
      <c r="F738" s="10"/>
      <c r="G738" s="10"/>
      <c r="H738" s="10"/>
      <c r="I738" s="10"/>
    </row>
    <row r="739" spans="6:9" ht="15.75" customHeight="1">
      <c r="F739" s="10"/>
      <c r="G739" s="10"/>
      <c r="H739" s="10"/>
      <c r="I739" s="10"/>
    </row>
    <row r="740" spans="6:9" ht="15.75" customHeight="1">
      <c r="F740" s="10"/>
      <c r="G740" s="10"/>
      <c r="H740" s="10"/>
      <c r="I740" s="10"/>
    </row>
    <row r="741" spans="6:9" ht="15.75" customHeight="1">
      <c r="F741" s="10"/>
      <c r="G741" s="10"/>
      <c r="H741" s="10"/>
      <c r="I741" s="10"/>
    </row>
    <row r="742" spans="6:9" ht="15.75" customHeight="1">
      <c r="F742" s="10"/>
      <c r="G742" s="10"/>
      <c r="H742" s="10"/>
      <c r="I742" s="10"/>
    </row>
    <row r="743" spans="6:9" ht="15.75" customHeight="1">
      <c r="F743" s="10"/>
      <c r="G743" s="10"/>
      <c r="H743" s="10"/>
      <c r="I743" s="10"/>
    </row>
    <row r="744" spans="6:9" ht="15.75" customHeight="1">
      <c r="F744" s="10"/>
      <c r="G744" s="10"/>
      <c r="H744" s="10"/>
      <c r="I744" s="10"/>
    </row>
    <row r="745" spans="6:9" ht="15.75" customHeight="1">
      <c r="F745" s="10"/>
      <c r="G745" s="10"/>
      <c r="H745" s="10"/>
      <c r="I745" s="10"/>
    </row>
    <row r="746" spans="6:9" ht="15.75" customHeight="1">
      <c r="F746" s="10"/>
      <c r="G746" s="10"/>
      <c r="H746" s="10"/>
      <c r="I746" s="10"/>
    </row>
    <row r="747" spans="6:9" ht="15.75" customHeight="1">
      <c r="F747" s="10"/>
      <c r="G747" s="10"/>
      <c r="H747" s="10"/>
      <c r="I747" s="10"/>
    </row>
    <row r="748" spans="6:9" ht="15.75" customHeight="1">
      <c r="F748" s="10"/>
      <c r="G748" s="10"/>
      <c r="H748" s="10"/>
      <c r="I748" s="10"/>
    </row>
    <row r="749" spans="6:9" ht="15.75" customHeight="1">
      <c r="F749" s="10"/>
      <c r="G749" s="10"/>
      <c r="H749" s="10"/>
      <c r="I749" s="10"/>
    </row>
    <row r="750" spans="6:9" ht="15.75" customHeight="1">
      <c r="F750" s="10"/>
      <c r="G750" s="10"/>
      <c r="H750" s="10"/>
      <c r="I750" s="10"/>
    </row>
    <row r="751" spans="6:9" ht="15.75" customHeight="1">
      <c r="F751" s="10"/>
      <c r="G751" s="10"/>
      <c r="H751" s="10"/>
      <c r="I751" s="10"/>
    </row>
    <row r="752" spans="6:9" ht="15.75" customHeight="1">
      <c r="F752" s="10"/>
      <c r="G752" s="10"/>
      <c r="H752" s="10"/>
      <c r="I752" s="10"/>
    </row>
    <row r="753" spans="6:9" ht="15.75" customHeight="1">
      <c r="F753" s="10"/>
      <c r="G753" s="10"/>
      <c r="H753" s="10"/>
      <c r="I753" s="10"/>
    </row>
    <row r="754" spans="6:9" ht="15.75" customHeight="1">
      <c r="F754" s="10"/>
      <c r="G754" s="10"/>
      <c r="H754" s="10"/>
      <c r="I754" s="10"/>
    </row>
    <row r="755" spans="6:9" ht="15.75" customHeight="1">
      <c r="F755" s="10"/>
      <c r="G755" s="10"/>
      <c r="H755" s="10"/>
      <c r="I755" s="10"/>
    </row>
    <row r="756" spans="6:9" ht="15.75" customHeight="1">
      <c r="F756" s="10"/>
      <c r="G756" s="10"/>
      <c r="H756" s="10"/>
      <c r="I756" s="10"/>
    </row>
    <row r="757" spans="6:9" ht="15.75" customHeight="1">
      <c r="F757" s="10"/>
      <c r="G757" s="10"/>
      <c r="H757" s="10"/>
      <c r="I757" s="10"/>
    </row>
    <row r="758" spans="6:9" ht="15.75" customHeight="1">
      <c r="F758" s="10"/>
      <c r="G758" s="10"/>
      <c r="H758" s="10"/>
      <c r="I758" s="10"/>
    </row>
    <row r="759" spans="6:9" ht="15.75" customHeight="1">
      <c r="F759" s="10"/>
      <c r="G759" s="10"/>
      <c r="H759" s="10"/>
      <c r="I759" s="10"/>
    </row>
    <row r="760" spans="6:9" ht="15.75" customHeight="1">
      <c r="F760" s="10"/>
      <c r="G760" s="10"/>
      <c r="H760" s="10"/>
      <c r="I760" s="10"/>
    </row>
    <row r="761" spans="6:9" ht="15.75" customHeight="1">
      <c r="F761" s="10"/>
      <c r="G761" s="10"/>
      <c r="H761" s="10"/>
      <c r="I761" s="10"/>
    </row>
    <row r="762" spans="6:9" ht="15.75" customHeight="1">
      <c r="F762" s="10"/>
      <c r="G762" s="10"/>
      <c r="H762" s="10"/>
      <c r="I762" s="10"/>
    </row>
    <row r="763" spans="6:9" ht="15.75" customHeight="1">
      <c r="F763" s="10"/>
      <c r="G763" s="10"/>
      <c r="H763" s="10"/>
      <c r="I763" s="10"/>
    </row>
    <row r="764" spans="6:9" ht="15.75" customHeight="1">
      <c r="F764" s="10"/>
      <c r="G764" s="10"/>
      <c r="H764" s="10"/>
      <c r="I764" s="10"/>
    </row>
    <row r="765" spans="6:9" ht="15.75" customHeight="1">
      <c r="F765" s="10"/>
      <c r="G765" s="10"/>
      <c r="H765" s="10"/>
      <c r="I765" s="10"/>
    </row>
    <row r="766" spans="6:9" ht="15.75" customHeight="1">
      <c r="F766" s="10"/>
      <c r="G766" s="10"/>
      <c r="H766" s="10"/>
      <c r="I766" s="10"/>
    </row>
    <row r="767" spans="6:9" ht="15.75" customHeight="1">
      <c r="F767" s="10"/>
      <c r="G767" s="10"/>
      <c r="H767" s="10"/>
      <c r="I767" s="10"/>
    </row>
    <row r="768" spans="6:9" ht="15.75" customHeight="1">
      <c r="F768" s="10"/>
      <c r="G768" s="10"/>
      <c r="H768" s="10"/>
      <c r="I768" s="10"/>
    </row>
    <row r="769" spans="6:9" ht="15.75" customHeight="1">
      <c r="F769" s="10"/>
      <c r="G769" s="10"/>
      <c r="H769" s="10"/>
      <c r="I769" s="10"/>
    </row>
    <row r="770" spans="6:9" ht="15.75" customHeight="1">
      <c r="F770" s="10"/>
      <c r="G770" s="10"/>
      <c r="H770" s="10"/>
      <c r="I770" s="10"/>
    </row>
    <row r="771" spans="6:9" ht="15.75" customHeight="1">
      <c r="F771" s="10"/>
      <c r="G771" s="10"/>
      <c r="H771" s="10"/>
      <c r="I771" s="10"/>
    </row>
    <row r="772" spans="6:9" ht="15.75" customHeight="1">
      <c r="F772" s="10"/>
      <c r="G772" s="10"/>
      <c r="H772" s="10"/>
      <c r="I772" s="10"/>
    </row>
    <row r="773" spans="6:9" ht="15.75" customHeight="1">
      <c r="F773" s="10"/>
      <c r="G773" s="10"/>
      <c r="H773" s="10"/>
      <c r="I773" s="10"/>
    </row>
    <row r="774" spans="6:9" ht="15.75" customHeight="1">
      <c r="F774" s="10"/>
      <c r="G774" s="10"/>
      <c r="H774" s="10"/>
      <c r="I774" s="10"/>
    </row>
    <row r="775" spans="6:9" ht="15.75" customHeight="1">
      <c r="F775" s="10"/>
      <c r="G775" s="10"/>
      <c r="H775" s="10"/>
      <c r="I775" s="10"/>
    </row>
    <row r="776" spans="6:9" ht="15.75" customHeight="1">
      <c r="F776" s="10"/>
      <c r="G776" s="10"/>
      <c r="H776" s="10"/>
      <c r="I776" s="10"/>
    </row>
    <row r="777" spans="6:9" ht="15.75" customHeight="1">
      <c r="F777" s="10"/>
      <c r="G777" s="10"/>
      <c r="H777" s="10"/>
      <c r="I777" s="10"/>
    </row>
    <row r="778" spans="6:9" ht="15.75" customHeight="1">
      <c r="F778" s="10"/>
      <c r="G778" s="10"/>
      <c r="H778" s="10"/>
      <c r="I778" s="10"/>
    </row>
    <row r="779" spans="6:9" ht="15.75" customHeight="1">
      <c r="F779" s="10"/>
      <c r="G779" s="10"/>
      <c r="H779" s="10"/>
      <c r="I779" s="10"/>
    </row>
    <row r="780" spans="6:9" ht="15.75" customHeight="1">
      <c r="F780" s="10"/>
      <c r="G780" s="10"/>
      <c r="H780" s="10"/>
      <c r="I780" s="10"/>
    </row>
    <row r="781" spans="6:9" ht="15.75" customHeight="1">
      <c r="F781" s="10"/>
      <c r="G781" s="10"/>
      <c r="H781" s="10"/>
      <c r="I781" s="10"/>
    </row>
    <row r="782" spans="6:9" ht="15.75" customHeight="1">
      <c r="F782" s="10"/>
      <c r="G782" s="10"/>
      <c r="H782" s="10"/>
      <c r="I782" s="10"/>
    </row>
    <row r="783" spans="6:9" ht="15.75" customHeight="1">
      <c r="F783" s="10"/>
      <c r="G783" s="10"/>
      <c r="H783" s="10"/>
      <c r="I783" s="10"/>
    </row>
    <row r="784" spans="6:9" ht="15.75" customHeight="1">
      <c r="F784" s="10"/>
      <c r="G784" s="10"/>
      <c r="H784" s="10"/>
      <c r="I784" s="10"/>
    </row>
    <row r="785" spans="6:9" ht="15.75" customHeight="1">
      <c r="F785" s="10"/>
      <c r="G785" s="10"/>
      <c r="H785" s="10"/>
      <c r="I785" s="10"/>
    </row>
    <row r="786" spans="6:9" ht="15.75" customHeight="1">
      <c r="F786" s="10"/>
      <c r="G786" s="10"/>
      <c r="H786" s="10"/>
      <c r="I786" s="10"/>
    </row>
    <row r="787" spans="6:9" ht="15.75" customHeight="1">
      <c r="F787" s="10"/>
      <c r="G787" s="10"/>
      <c r="H787" s="10"/>
      <c r="I787" s="10"/>
    </row>
    <row r="788" spans="6:9" ht="15.75" customHeight="1">
      <c r="F788" s="10"/>
      <c r="G788" s="10"/>
      <c r="H788" s="10"/>
      <c r="I788" s="10"/>
    </row>
    <row r="789" spans="6:9" ht="15.75" customHeight="1">
      <c r="F789" s="10"/>
      <c r="G789" s="10"/>
      <c r="H789" s="10"/>
      <c r="I789" s="10"/>
    </row>
    <row r="790" spans="6:9" ht="15.75" customHeight="1">
      <c r="F790" s="10"/>
      <c r="G790" s="10"/>
      <c r="H790" s="10"/>
      <c r="I790" s="10"/>
    </row>
    <row r="791" spans="6:9" ht="15.75" customHeight="1">
      <c r="F791" s="10"/>
      <c r="G791" s="10"/>
      <c r="H791" s="10"/>
      <c r="I791" s="10"/>
    </row>
    <row r="792" spans="6:9" ht="15.75" customHeight="1">
      <c r="F792" s="10"/>
      <c r="G792" s="10"/>
      <c r="H792" s="10"/>
      <c r="I792" s="10"/>
    </row>
    <row r="793" spans="6:9" ht="15.75" customHeight="1">
      <c r="F793" s="10"/>
      <c r="G793" s="10"/>
      <c r="H793" s="10"/>
      <c r="I793" s="10"/>
    </row>
    <row r="794" spans="6:9" ht="15.75" customHeight="1">
      <c r="F794" s="10"/>
      <c r="G794" s="10"/>
      <c r="H794" s="10"/>
      <c r="I794" s="10"/>
    </row>
    <row r="795" spans="6:9" ht="15.75" customHeight="1">
      <c r="F795" s="10"/>
      <c r="G795" s="10"/>
      <c r="H795" s="10"/>
      <c r="I795" s="10"/>
    </row>
    <row r="796" spans="6:9" ht="15.75" customHeight="1">
      <c r="F796" s="10"/>
      <c r="G796" s="10"/>
      <c r="H796" s="10"/>
      <c r="I796" s="10"/>
    </row>
    <row r="797" spans="6:9" ht="15.75" customHeight="1">
      <c r="F797" s="10"/>
      <c r="G797" s="10"/>
      <c r="H797" s="10"/>
      <c r="I797" s="10"/>
    </row>
    <row r="798" spans="6:9" ht="15.75" customHeight="1">
      <c r="F798" s="10"/>
      <c r="G798" s="10"/>
      <c r="H798" s="10"/>
      <c r="I798" s="10"/>
    </row>
    <row r="799" spans="6:9" ht="15.75" customHeight="1">
      <c r="F799" s="10"/>
      <c r="G799" s="10"/>
      <c r="H799" s="10"/>
      <c r="I799" s="10"/>
    </row>
    <row r="800" spans="6:9" ht="15.75" customHeight="1">
      <c r="F800" s="10"/>
      <c r="G800" s="10"/>
      <c r="H800" s="10"/>
      <c r="I800" s="10"/>
    </row>
    <row r="801" spans="6:9" ht="15.75" customHeight="1">
      <c r="F801" s="10"/>
      <c r="G801" s="10"/>
      <c r="H801" s="10"/>
      <c r="I801" s="10"/>
    </row>
    <row r="802" spans="6:9" ht="15.75" customHeight="1">
      <c r="F802" s="10"/>
      <c r="G802" s="10"/>
      <c r="H802" s="10"/>
      <c r="I802" s="10"/>
    </row>
    <row r="803" spans="6:9" ht="15.75" customHeight="1">
      <c r="F803" s="10"/>
      <c r="G803" s="10"/>
      <c r="H803" s="10"/>
      <c r="I803" s="10"/>
    </row>
    <row r="804" spans="6:9" ht="15.75" customHeight="1">
      <c r="F804" s="10"/>
      <c r="G804" s="10"/>
      <c r="H804" s="10"/>
      <c r="I804" s="10"/>
    </row>
    <row r="805" spans="6:9" ht="15.75" customHeight="1">
      <c r="F805" s="10"/>
      <c r="G805" s="10"/>
      <c r="H805" s="10"/>
      <c r="I805" s="10"/>
    </row>
    <row r="806" spans="6:9" ht="15.75" customHeight="1">
      <c r="F806" s="10"/>
      <c r="G806" s="10"/>
      <c r="H806" s="10"/>
      <c r="I806" s="10"/>
    </row>
    <row r="807" spans="6:9" ht="15.75" customHeight="1">
      <c r="F807" s="10"/>
      <c r="G807" s="10"/>
      <c r="H807" s="10"/>
      <c r="I807" s="10"/>
    </row>
    <row r="808" spans="6:9" ht="15.75" customHeight="1">
      <c r="F808" s="10"/>
      <c r="G808" s="10"/>
      <c r="H808" s="10"/>
      <c r="I808" s="10"/>
    </row>
    <row r="809" spans="6:9" ht="15.75" customHeight="1">
      <c r="F809" s="10"/>
      <c r="G809" s="10"/>
      <c r="H809" s="10"/>
      <c r="I809" s="10"/>
    </row>
    <row r="810" spans="6:9" ht="15.75" customHeight="1">
      <c r="F810" s="10"/>
      <c r="G810" s="10"/>
      <c r="H810" s="10"/>
      <c r="I810" s="10"/>
    </row>
    <row r="811" spans="6:9" ht="15.75" customHeight="1">
      <c r="F811" s="10"/>
      <c r="G811" s="10"/>
      <c r="H811" s="10"/>
      <c r="I811" s="10"/>
    </row>
    <row r="812" spans="6:9" ht="15.75" customHeight="1">
      <c r="F812" s="10"/>
      <c r="G812" s="10"/>
      <c r="H812" s="10"/>
      <c r="I812" s="10"/>
    </row>
    <row r="813" spans="6:9" ht="15.75" customHeight="1">
      <c r="F813" s="10"/>
      <c r="G813" s="10"/>
      <c r="H813" s="10"/>
      <c r="I813" s="10"/>
    </row>
    <row r="814" spans="6:9" ht="15.75" customHeight="1">
      <c r="F814" s="10"/>
      <c r="G814" s="10"/>
      <c r="H814" s="10"/>
      <c r="I814" s="10"/>
    </row>
    <row r="815" spans="6:9" ht="15.75" customHeight="1">
      <c r="F815" s="10"/>
      <c r="G815" s="10"/>
      <c r="H815" s="10"/>
      <c r="I815" s="10"/>
    </row>
    <row r="816" spans="6:9" ht="15.75" customHeight="1">
      <c r="F816" s="10"/>
      <c r="G816" s="10"/>
      <c r="H816" s="10"/>
      <c r="I816" s="10"/>
    </row>
    <row r="817" spans="6:9" ht="15.75" customHeight="1">
      <c r="F817" s="10"/>
      <c r="G817" s="10"/>
      <c r="H817" s="10"/>
      <c r="I817" s="10"/>
    </row>
    <row r="818" spans="6:9" ht="15.75" customHeight="1">
      <c r="F818" s="10"/>
      <c r="G818" s="10"/>
      <c r="H818" s="10"/>
      <c r="I818" s="10"/>
    </row>
    <row r="819" spans="6:9" ht="15.75" customHeight="1">
      <c r="F819" s="10"/>
      <c r="G819" s="10"/>
      <c r="H819" s="10"/>
      <c r="I819" s="10"/>
    </row>
    <row r="820" spans="6:9" ht="15.75" customHeight="1">
      <c r="F820" s="10"/>
      <c r="G820" s="10"/>
      <c r="H820" s="10"/>
      <c r="I820" s="10"/>
    </row>
    <row r="821" spans="6:9" ht="15.75" customHeight="1">
      <c r="F821" s="10"/>
      <c r="G821" s="10"/>
      <c r="H821" s="10"/>
      <c r="I821" s="10"/>
    </row>
    <row r="822" spans="6:9" ht="15.75" customHeight="1">
      <c r="F822" s="10"/>
      <c r="G822" s="10"/>
      <c r="H822" s="10"/>
      <c r="I822" s="10"/>
    </row>
    <row r="823" spans="6:9" ht="15.75" customHeight="1">
      <c r="F823" s="10"/>
      <c r="G823" s="10"/>
      <c r="H823" s="10"/>
      <c r="I823" s="10"/>
    </row>
    <row r="824" spans="6:9" ht="15.75" customHeight="1">
      <c r="F824" s="10"/>
      <c r="G824" s="10"/>
      <c r="H824" s="10"/>
      <c r="I824" s="10"/>
    </row>
    <row r="825" spans="6:9" ht="15.75" customHeight="1">
      <c r="F825" s="10"/>
      <c r="G825" s="10"/>
      <c r="H825" s="10"/>
      <c r="I825" s="10"/>
    </row>
    <row r="826" spans="6:9" ht="15.75" customHeight="1">
      <c r="F826" s="10"/>
      <c r="G826" s="10"/>
      <c r="H826" s="10"/>
      <c r="I826" s="10"/>
    </row>
    <row r="827" spans="6:9" ht="15.75" customHeight="1">
      <c r="F827" s="10"/>
      <c r="G827" s="10"/>
      <c r="H827" s="10"/>
      <c r="I827" s="10"/>
    </row>
    <row r="828" spans="6:9" ht="15.75" customHeight="1">
      <c r="F828" s="10"/>
      <c r="G828" s="10"/>
      <c r="H828" s="10"/>
      <c r="I828" s="10"/>
    </row>
    <row r="829" spans="6:9" ht="15.75" customHeight="1">
      <c r="F829" s="10"/>
      <c r="G829" s="10"/>
      <c r="H829" s="10"/>
      <c r="I829" s="10"/>
    </row>
    <row r="830" spans="6:9" ht="15.75" customHeight="1">
      <c r="F830" s="10"/>
      <c r="G830" s="10"/>
      <c r="H830" s="10"/>
      <c r="I830" s="10"/>
    </row>
    <row r="831" spans="6:9" ht="15.75" customHeight="1">
      <c r="F831" s="10"/>
      <c r="G831" s="10"/>
      <c r="H831" s="10"/>
      <c r="I831" s="10"/>
    </row>
    <row r="832" spans="6:9" ht="15.75" customHeight="1">
      <c r="F832" s="10"/>
      <c r="G832" s="10"/>
      <c r="H832" s="10"/>
      <c r="I832" s="10"/>
    </row>
    <row r="833" spans="6:9" ht="15.75" customHeight="1">
      <c r="F833" s="10"/>
      <c r="G833" s="10"/>
      <c r="H833" s="10"/>
      <c r="I833" s="10"/>
    </row>
    <row r="834" spans="6:9" ht="15.75" customHeight="1">
      <c r="F834" s="10"/>
      <c r="G834" s="10"/>
      <c r="H834" s="10"/>
      <c r="I834" s="10"/>
    </row>
    <row r="835" spans="6:9" ht="15.75" customHeight="1">
      <c r="F835" s="10"/>
      <c r="G835" s="10"/>
      <c r="H835" s="10"/>
      <c r="I835" s="10"/>
    </row>
    <row r="836" spans="6:9" ht="15.75" customHeight="1">
      <c r="F836" s="10"/>
      <c r="G836" s="10"/>
      <c r="H836" s="10"/>
      <c r="I836" s="10"/>
    </row>
    <row r="837" spans="6:9" ht="15.75" customHeight="1">
      <c r="F837" s="10"/>
      <c r="G837" s="10"/>
      <c r="H837" s="10"/>
      <c r="I837" s="10"/>
    </row>
    <row r="838" spans="6:9" ht="15.75" customHeight="1">
      <c r="F838" s="10"/>
      <c r="G838" s="10"/>
      <c r="H838" s="10"/>
      <c r="I838" s="10"/>
    </row>
    <row r="839" spans="6:9" ht="15.75" customHeight="1">
      <c r="F839" s="10"/>
      <c r="G839" s="10"/>
      <c r="H839" s="10"/>
      <c r="I839" s="10"/>
    </row>
    <row r="840" spans="6:9" ht="15.75" customHeight="1">
      <c r="F840" s="10"/>
      <c r="G840" s="10"/>
      <c r="H840" s="10"/>
      <c r="I840" s="10"/>
    </row>
    <row r="841" spans="6:9" ht="15.75" customHeight="1">
      <c r="F841" s="10"/>
      <c r="G841" s="10"/>
      <c r="H841" s="10"/>
      <c r="I841" s="10"/>
    </row>
    <row r="842" spans="6:9" ht="15.75" customHeight="1">
      <c r="F842" s="10"/>
      <c r="G842" s="10"/>
      <c r="H842" s="10"/>
      <c r="I842" s="10"/>
    </row>
    <row r="843" spans="6:9" ht="15.75" customHeight="1">
      <c r="F843" s="10"/>
      <c r="G843" s="10"/>
      <c r="H843" s="10"/>
      <c r="I843" s="10"/>
    </row>
    <row r="844" spans="6:9" ht="15.75" customHeight="1">
      <c r="F844" s="10"/>
      <c r="G844" s="10"/>
      <c r="H844" s="10"/>
      <c r="I844" s="10"/>
    </row>
    <row r="845" spans="6:9" ht="15.75" customHeight="1">
      <c r="F845" s="10"/>
      <c r="G845" s="10"/>
      <c r="H845" s="10"/>
      <c r="I845" s="10"/>
    </row>
    <row r="846" spans="6:9" ht="15.75" customHeight="1">
      <c r="F846" s="10"/>
      <c r="G846" s="10"/>
      <c r="H846" s="10"/>
      <c r="I846" s="10"/>
    </row>
    <row r="847" spans="6:9" ht="15.75" customHeight="1">
      <c r="F847" s="10"/>
      <c r="G847" s="10"/>
      <c r="H847" s="10"/>
      <c r="I847" s="10"/>
    </row>
    <row r="848" spans="6:9" ht="15.75" customHeight="1">
      <c r="F848" s="10"/>
      <c r="G848" s="10"/>
      <c r="H848" s="10"/>
      <c r="I848" s="10"/>
    </row>
    <row r="849" spans="6:9" ht="15.75" customHeight="1">
      <c r="F849" s="10"/>
      <c r="G849" s="10"/>
      <c r="H849" s="10"/>
      <c r="I849" s="10"/>
    </row>
    <row r="850" spans="6:9" ht="15.75" customHeight="1">
      <c r="F850" s="10"/>
      <c r="G850" s="10"/>
      <c r="H850" s="10"/>
      <c r="I850" s="10"/>
    </row>
    <row r="851" spans="6:9" ht="15.75" customHeight="1">
      <c r="F851" s="10"/>
      <c r="G851" s="10"/>
      <c r="H851" s="10"/>
      <c r="I851" s="10"/>
    </row>
    <row r="852" spans="6:9" ht="15.75" customHeight="1">
      <c r="F852" s="10"/>
      <c r="G852" s="10"/>
      <c r="H852" s="10"/>
      <c r="I852" s="10"/>
    </row>
    <row r="853" spans="6:9" ht="15.75" customHeight="1">
      <c r="F853" s="10"/>
      <c r="G853" s="10"/>
      <c r="H853" s="10"/>
      <c r="I853" s="10"/>
    </row>
    <row r="854" spans="6:9" ht="15.75" customHeight="1">
      <c r="F854" s="10"/>
      <c r="G854" s="10"/>
      <c r="H854" s="10"/>
      <c r="I854" s="10"/>
    </row>
    <row r="855" spans="6:9" ht="15.75" customHeight="1">
      <c r="F855" s="10"/>
      <c r="G855" s="10"/>
      <c r="H855" s="10"/>
      <c r="I855" s="10"/>
    </row>
    <row r="856" spans="6:9" ht="15.75" customHeight="1">
      <c r="F856" s="10"/>
      <c r="G856" s="10"/>
      <c r="H856" s="10"/>
      <c r="I856" s="10"/>
    </row>
    <row r="857" spans="6:9" ht="15.75" customHeight="1">
      <c r="F857" s="10"/>
      <c r="G857" s="10"/>
      <c r="H857" s="10"/>
      <c r="I857" s="10"/>
    </row>
    <row r="858" spans="6:9" ht="15.75" customHeight="1">
      <c r="F858" s="10"/>
      <c r="G858" s="10"/>
      <c r="H858" s="10"/>
      <c r="I858" s="10"/>
    </row>
    <row r="859" spans="6:9" ht="15.75" customHeight="1">
      <c r="F859" s="10"/>
      <c r="G859" s="10"/>
      <c r="H859" s="10"/>
      <c r="I859" s="10"/>
    </row>
    <row r="860" spans="6:9" ht="15.75" customHeight="1">
      <c r="F860" s="10"/>
      <c r="G860" s="10"/>
      <c r="H860" s="10"/>
      <c r="I860" s="10"/>
    </row>
    <row r="861" spans="6:9" ht="15.75" customHeight="1">
      <c r="F861" s="10"/>
      <c r="G861" s="10"/>
      <c r="H861" s="10"/>
      <c r="I861" s="10"/>
    </row>
    <row r="862" spans="6:9" ht="15.75" customHeight="1">
      <c r="F862" s="10"/>
      <c r="G862" s="10"/>
      <c r="H862" s="10"/>
      <c r="I862" s="10"/>
    </row>
    <row r="863" spans="6:9" ht="15.75" customHeight="1">
      <c r="F863" s="10"/>
      <c r="G863" s="10"/>
      <c r="H863" s="10"/>
      <c r="I863" s="10"/>
    </row>
    <row r="864" spans="6:9" ht="15.75" customHeight="1">
      <c r="F864" s="10"/>
      <c r="G864" s="10"/>
      <c r="H864" s="10"/>
      <c r="I864" s="10"/>
    </row>
    <row r="865" spans="6:9" ht="15.75" customHeight="1">
      <c r="F865" s="10"/>
      <c r="G865" s="10"/>
      <c r="H865" s="10"/>
      <c r="I865" s="10"/>
    </row>
    <row r="866" spans="6:9" ht="15.75" customHeight="1">
      <c r="F866" s="10"/>
      <c r="G866" s="10"/>
      <c r="H866" s="10"/>
      <c r="I866" s="10"/>
    </row>
    <row r="867" spans="6:9" ht="15.75" customHeight="1">
      <c r="F867" s="10"/>
      <c r="G867" s="10"/>
      <c r="H867" s="10"/>
      <c r="I867" s="10"/>
    </row>
    <row r="868" spans="6:9" ht="15.75" customHeight="1">
      <c r="F868" s="10"/>
      <c r="G868" s="10"/>
      <c r="H868" s="10"/>
      <c r="I868" s="10"/>
    </row>
    <row r="869" spans="6:9" ht="15.75" customHeight="1">
      <c r="F869" s="10"/>
      <c r="G869" s="10"/>
      <c r="H869" s="10"/>
      <c r="I869" s="10"/>
    </row>
    <row r="870" spans="6:9" ht="15.75" customHeight="1">
      <c r="F870" s="10"/>
      <c r="G870" s="10"/>
      <c r="H870" s="10"/>
      <c r="I870" s="10"/>
    </row>
    <row r="871" spans="6:9" ht="15.75" customHeight="1">
      <c r="F871" s="10"/>
      <c r="G871" s="10"/>
      <c r="H871" s="10"/>
      <c r="I871" s="10"/>
    </row>
    <row r="872" spans="6:9" ht="15.75" customHeight="1">
      <c r="F872" s="10"/>
      <c r="G872" s="10"/>
      <c r="H872" s="10"/>
      <c r="I872" s="10"/>
    </row>
    <row r="873" spans="6:9" ht="15.75" customHeight="1">
      <c r="F873" s="10"/>
      <c r="G873" s="10"/>
      <c r="H873" s="10"/>
      <c r="I873" s="10"/>
    </row>
    <row r="874" spans="6:9" ht="15.75" customHeight="1">
      <c r="F874" s="10"/>
      <c r="G874" s="10"/>
      <c r="H874" s="10"/>
      <c r="I874" s="10"/>
    </row>
    <row r="875" spans="6:9" ht="15.75" customHeight="1">
      <c r="F875" s="10"/>
      <c r="G875" s="10"/>
      <c r="H875" s="10"/>
      <c r="I875" s="10"/>
    </row>
    <row r="876" spans="6:9" ht="15.75" customHeight="1">
      <c r="F876" s="10"/>
      <c r="G876" s="10"/>
      <c r="H876" s="10"/>
      <c r="I876" s="10"/>
    </row>
    <row r="877" spans="6:9" ht="15.75" customHeight="1">
      <c r="F877" s="10"/>
      <c r="G877" s="10"/>
      <c r="H877" s="10"/>
      <c r="I877" s="10"/>
    </row>
    <row r="878" spans="6:9" ht="15.75" customHeight="1">
      <c r="F878" s="10"/>
      <c r="G878" s="10"/>
      <c r="H878" s="10"/>
      <c r="I878" s="10"/>
    </row>
    <row r="879" spans="6:9" ht="15.75" customHeight="1">
      <c r="F879" s="10"/>
      <c r="G879" s="10"/>
      <c r="H879" s="10"/>
      <c r="I879" s="10"/>
    </row>
    <row r="880" spans="6:9" ht="15.75" customHeight="1">
      <c r="F880" s="10"/>
      <c r="G880" s="10"/>
      <c r="H880" s="10"/>
      <c r="I880" s="10"/>
    </row>
    <row r="881" spans="6:9" ht="15.75" customHeight="1">
      <c r="F881" s="10"/>
      <c r="G881" s="10"/>
      <c r="H881" s="10"/>
      <c r="I881" s="10"/>
    </row>
    <row r="882" spans="6:9" ht="15.75" customHeight="1">
      <c r="F882" s="10"/>
      <c r="G882" s="10"/>
      <c r="H882" s="10"/>
      <c r="I882" s="10"/>
    </row>
    <row r="883" spans="6:9" ht="15.75" customHeight="1">
      <c r="F883" s="10"/>
      <c r="G883" s="10"/>
      <c r="H883" s="10"/>
      <c r="I883" s="10"/>
    </row>
    <row r="884" spans="6:9" ht="15.75" customHeight="1">
      <c r="F884" s="10"/>
      <c r="G884" s="10"/>
      <c r="H884" s="10"/>
      <c r="I884" s="10"/>
    </row>
    <row r="885" spans="6:9" ht="15.75" customHeight="1">
      <c r="F885" s="10"/>
      <c r="G885" s="10"/>
      <c r="H885" s="10"/>
      <c r="I885" s="10"/>
    </row>
    <row r="886" spans="6:9" ht="15.75" customHeight="1">
      <c r="F886" s="10"/>
      <c r="G886" s="10"/>
      <c r="H886" s="10"/>
      <c r="I886" s="10"/>
    </row>
    <row r="887" spans="6:9" ht="15.75" customHeight="1">
      <c r="F887" s="10"/>
      <c r="G887" s="10"/>
      <c r="H887" s="10"/>
      <c r="I887" s="10"/>
    </row>
    <row r="888" spans="6:9" ht="15.75" customHeight="1">
      <c r="F888" s="10"/>
      <c r="G888" s="10"/>
      <c r="H888" s="10"/>
      <c r="I888" s="10"/>
    </row>
    <row r="889" spans="6:9" ht="15.75" customHeight="1">
      <c r="F889" s="10"/>
      <c r="G889" s="10"/>
      <c r="H889" s="10"/>
      <c r="I889" s="10"/>
    </row>
    <row r="890" spans="6:9" ht="15.75" customHeight="1">
      <c r="F890" s="10"/>
      <c r="G890" s="10"/>
      <c r="H890" s="10"/>
      <c r="I890" s="10"/>
    </row>
    <row r="891" spans="6:9" ht="15.75" customHeight="1">
      <c r="F891" s="10"/>
      <c r="G891" s="10"/>
      <c r="H891" s="10"/>
      <c r="I891" s="10"/>
    </row>
    <row r="892" spans="6:9" ht="15.75" customHeight="1">
      <c r="F892" s="10"/>
      <c r="G892" s="10"/>
      <c r="H892" s="10"/>
      <c r="I892" s="10"/>
    </row>
    <row r="893" spans="6:9" ht="15.75" customHeight="1">
      <c r="F893" s="10"/>
      <c r="G893" s="10"/>
      <c r="H893" s="10"/>
      <c r="I893" s="10"/>
    </row>
    <row r="894" spans="6:9" ht="15.75" customHeight="1">
      <c r="F894" s="10"/>
      <c r="G894" s="10"/>
      <c r="H894" s="10"/>
      <c r="I894" s="10"/>
    </row>
    <row r="895" spans="6:9" ht="15.75" customHeight="1">
      <c r="F895" s="10"/>
      <c r="G895" s="10"/>
      <c r="H895" s="10"/>
      <c r="I895" s="10"/>
    </row>
    <row r="896" spans="6:9" ht="15.75" customHeight="1">
      <c r="F896" s="10"/>
      <c r="G896" s="10"/>
      <c r="H896" s="10"/>
      <c r="I896" s="10"/>
    </row>
    <row r="897" spans="6:9" ht="15.75" customHeight="1">
      <c r="F897" s="10"/>
      <c r="G897" s="10"/>
      <c r="H897" s="10"/>
      <c r="I897" s="10"/>
    </row>
    <row r="898" spans="6:9" ht="15.75" customHeight="1">
      <c r="F898" s="10"/>
      <c r="G898" s="10"/>
      <c r="H898" s="10"/>
      <c r="I898" s="10"/>
    </row>
    <row r="899" spans="6:9" ht="15.75" customHeight="1">
      <c r="F899" s="10"/>
      <c r="G899" s="10"/>
      <c r="H899" s="10"/>
      <c r="I899" s="10"/>
    </row>
    <row r="900" spans="6:9" ht="15.75" customHeight="1">
      <c r="F900" s="10"/>
      <c r="G900" s="10"/>
      <c r="H900" s="10"/>
      <c r="I900" s="10"/>
    </row>
    <row r="901" spans="6:9" ht="15.75" customHeight="1">
      <c r="F901" s="10"/>
      <c r="G901" s="10"/>
      <c r="H901" s="10"/>
      <c r="I901" s="10"/>
    </row>
    <row r="902" spans="6:9" ht="15.75" customHeight="1">
      <c r="F902" s="10"/>
      <c r="G902" s="10"/>
      <c r="H902" s="10"/>
      <c r="I902" s="10"/>
    </row>
    <row r="903" spans="6:9" ht="15.75" customHeight="1">
      <c r="F903" s="10"/>
      <c r="G903" s="10"/>
      <c r="H903" s="10"/>
      <c r="I903" s="10"/>
    </row>
    <row r="904" spans="6:9" ht="15.75" customHeight="1">
      <c r="F904" s="10"/>
      <c r="G904" s="10"/>
      <c r="H904" s="10"/>
      <c r="I904" s="10"/>
    </row>
    <row r="905" spans="6:9" ht="15.75" customHeight="1">
      <c r="F905" s="10"/>
      <c r="G905" s="10"/>
      <c r="H905" s="10"/>
      <c r="I905" s="10"/>
    </row>
    <row r="906" spans="6:9" ht="15.75" customHeight="1">
      <c r="F906" s="10"/>
      <c r="G906" s="10"/>
      <c r="H906" s="10"/>
      <c r="I906" s="10"/>
    </row>
    <row r="907" spans="6:9" ht="15.75" customHeight="1">
      <c r="F907" s="10"/>
      <c r="G907" s="10"/>
      <c r="H907" s="10"/>
      <c r="I907" s="10"/>
    </row>
    <row r="908" spans="6:9" ht="15.75" customHeight="1">
      <c r="F908" s="10"/>
      <c r="G908" s="10"/>
      <c r="H908" s="10"/>
      <c r="I908" s="10"/>
    </row>
    <row r="909" spans="6:9" ht="15.75" customHeight="1">
      <c r="F909" s="10"/>
      <c r="G909" s="10"/>
      <c r="H909" s="10"/>
      <c r="I909" s="10"/>
    </row>
    <row r="910" spans="6:9" ht="15.75" customHeight="1">
      <c r="F910" s="10"/>
      <c r="G910" s="10"/>
      <c r="H910" s="10"/>
      <c r="I910" s="10"/>
    </row>
    <row r="911" spans="6:9" ht="15.75" customHeight="1">
      <c r="F911" s="10"/>
      <c r="G911" s="10"/>
      <c r="H911" s="10"/>
      <c r="I911" s="10"/>
    </row>
    <row r="912" spans="6:9" ht="15.75" customHeight="1">
      <c r="F912" s="10"/>
      <c r="G912" s="10"/>
      <c r="H912" s="10"/>
      <c r="I912" s="10"/>
    </row>
    <row r="913" spans="6:9" ht="15.75" customHeight="1">
      <c r="F913" s="10"/>
      <c r="G913" s="10"/>
      <c r="H913" s="10"/>
      <c r="I913" s="10"/>
    </row>
    <row r="914" spans="6:9" ht="15.75" customHeight="1">
      <c r="F914" s="10"/>
      <c r="G914" s="10"/>
      <c r="H914" s="10"/>
      <c r="I914" s="10"/>
    </row>
    <row r="915" spans="6:9" ht="15.75" customHeight="1">
      <c r="F915" s="10"/>
      <c r="G915" s="10"/>
      <c r="H915" s="10"/>
      <c r="I915" s="10"/>
    </row>
    <row r="916" spans="6:9" ht="15.75" customHeight="1">
      <c r="F916" s="10"/>
      <c r="G916" s="10"/>
      <c r="H916" s="10"/>
      <c r="I916" s="10"/>
    </row>
    <row r="917" spans="6:9" ht="15.75" customHeight="1">
      <c r="F917" s="10"/>
      <c r="G917" s="10"/>
      <c r="H917" s="10"/>
      <c r="I917" s="10"/>
    </row>
    <row r="918" spans="6:9" ht="15.75" customHeight="1">
      <c r="F918" s="10"/>
      <c r="G918" s="10"/>
      <c r="H918" s="10"/>
      <c r="I918" s="10"/>
    </row>
    <row r="919" spans="6:9" ht="15.75" customHeight="1">
      <c r="F919" s="10"/>
      <c r="G919" s="10"/>
      <c r="H919" s="10"/>
      <c r="I919" s="10"/>
    </row>
    <row r="920" spans="6:9" ht="15.75" customHeight="1">
      <c r="F920" s="10"/>
      <c r="G920" s="10"/>
      <c r="H920" s="10"/>
      <c r="I920" s="10"/>
    </row>
    <row r="921" spans="6:9" ht="15.75" customHeight="1">
      <c r="F921" s="10"/>
      <c r="G921" s="10"/>
      <c r="H921" s="10"/>
      <c r="I921" s="10"/>
    </row>
    <row r="922" spans="6:9" ht="15.75" customHeight="1">
      <c r="F922" s="10"/>
      <c r="G922" s="10"/>
      <c r="H922" s="10"/>
      <c r="I922" s="10"/>
    </row>
    <row r="923" spans="6:9" ht="15.75" customHeight="1">
      <c r="F923" s="10"/>
      <c r="G923" s="10"/>
      <c r="H923" s="10"/>
      <c r="I923" s="10"/>
    </row>
    <row r="924" spans="6:9" ht="15.75" customHeight="1">
      <c r="F924" s="10"/>
      <c r="G924" s="10"/>
      <c r="H924" s="10"/>
      <c r="I924" s="10"/>
    </row>
    <row r="925" spans="6:9" ht="15.75" customHeight="1">
      <c r="F925" s="10"/>
      <c r="G925" s="10"/>
      <c r="H925" s="10"/>
      <c r="I925" s="10"/>
    </row>
    <row r="926" spans="6:9" ht="15.75" customHeight="1">
      <c r="F926" s="10"/>
      <c r="G926" s="10"/>
      <c r="H926" s="10"/>
      <c r="I926" s="10"/>
    </row>
    <row r="927" spans="6:9" ht="15.75" customHeight="1">
      <c r="F927" s="10"/>
      <c r="G927" s="10"/>
      <c r="H927" s="10"/>
      <c r="I927" s="10"/>
    </row>
    <row r="928" spans="6:9" ht="15.75" customHeight="1">
      <c r="F928" s="10"/>
      <c r="G928" s="10"/>
      <c r="H928" s="10"/>
      <c r="I928" s="10"/>
    </row>
    <row r="929" spans="6:9" ht="15.75" customHeight="1">
      <c r="F929" s="10"/>
      <c r="G929" s="10"/>
      <c r="H929" s="10"/>
      <c r="I929" s="10"/>
    </row>
    <row r="930" spans="6:9" ht="15.75" customHeight="1">
      <c r="F930" s="10"/>
      <c r="G930" s="10"/>
      <c r="H930" s="10"/>
      <c r="I930" s="10"/>
    </row>
    <row r="931" spans="6:9" ht="15.75" customHeight="1">
      <c r="F931" s="10"/>
      <c r="G931" s="10"/>
      <c r="H931" s="10"/>
      <c r="I931" s="10"/>
    </row>
    <row r="932" spans="6:9" ht="15.75" customHeight="1">
      <c r="F932" s="10"/>
      <c r="G932" s="10"/>
      <c r="H932" s="10"/>
      <c r="I932" s="10"/>
    </row>
    <row r="933" spans="6:9" ht="15.75" customHeight="1">
      <c r="F933" s="10"/>
      <c r="G933" s="10"/>
      <c r="H933" s="10"/>
      <c r="I933" s="10"/>
    </row>
    <row r="934" spans="6:9" ht="15.75" customHeight="1">
      <c r="F934" s="10"/>
      <c r="G934" s="10"/>
      <c r="H934" s="10"/>
      <c r="I934" s="10"/>
    </row>
    <row r="935" spans="6:9" ht="15.75" customHeight="1">
      <c r="F935" s="10"/>
      <c r="G935" s="10"/>
      <c r="H935" s="10"/>
      <c r="I935" s="10"/>
    </row>
    <row r="936" spans="6:9" ht="15.75" customHeight="1">
      <c r="F936" s="10"/>
      <c r="G936" s="10"/>
      <c r="H936" s="10"/>
      <c r="I936" s="10"/>
    </row>
    <row r="937" spans="6:9" ht="15.75" customHeight="1">
      <c r="F937" s="10"/>
      <c r="G937" s="10"/>
      <c r="H937" s="10"/>
      <c r="I937" s="10"/>
    </row>
    <row r="938" spans="6:9" ht="15.75" customHeight="1">
      <c r="F938" s="10"/>
      <c r="G938" s="10"/>
      <c r="H938" s="10"/>
      <c r="I938" s="10"/>
    </row>
    <row r="939" spans="6:9" ht="15.75" customHeight="1">
      <c r="F939" s="10"/>
      <c r="G939" s="10"/>
      <c r="H939" s="10"/>
      <c r="I939" s="10"/>
    </row>
    <row r="940" spans="6:9" ht="15.75" customHeight="1">
      <c r="F940" s="10"/>
      <c r="G940" s="10"/>
      <c r="H940" s="10"/>
      <c r="I940" s="10"/>
    </row>
    <row r="941" spans="6:9" ht="15.75" customHeight="1">
      <c r="F941" s="10"/>
      <c r="G941" s="10"/>
      <c r="H941" s="10"/>
      <c r="I941" s="10"/>
    </row>
    <row r="942" spans="6:9" ht="15.75" customHeight="1">
      <c r="F942" s="10"/>
      <c r="G942" s="10"/>
      <c r="H942" s="10"/>
      <c r="I942" s="10"/>
    </row>
    <row r="943" spans="6:9" ht="15.75" customHeight="1">
      <c r="F943" s="10"/>
      <c r="G943" s="10"/>
      <c r="H943" s="10"/>
      <c r="I943" s="10"/>
    </row>
    <row r="944" spans="6:9" ht="15.75" customHeight="1">
      <c r="F944" s="10"/>
      <c r="G944" s="10"/>
      <c r="H944" s="10"/>
      <c r="I944" s="10"/>
    </row>
    <row r="945" spans="6:9" ht="15.75" customHeight="1">
      <c r="F945" s="10"/>
      <c r="G945" s="10"/>
      <c r="H945" s="10"/>
      <c r="I945" s="10"/>
    </row>
    <row r="946" spans="6:9" ht="15.75" customHeight="1">
      <c r="F946" s="10"/>
      <c r="G946" s="10"/>
      <c r="H946" s="10"/>
      <c r="I946" s="10"/>
    </row>
    <row r="947" spans="6:9" ht="15.75" customHeight="1">
      <c r="F947" s="10"/>
      <c r="G947" s="10"/>
      <c r="H947" s="10"/>
      <c r="I947" s="10"/>
    </row>
    <row r="948" spans="6:9" ht="15.75" customHeight="1">
      <c r="F948" s="10"/>
      <c r="G948" s="10"/>
      <c r="H948" s="10"/>
      <c r="I948" s="10"/>
    </row>
    <row r="949" spans="6:9" ht="15.75" customHeight="1">
      <c r="F949" s="10"/>
      <c r="G949" s="10"/>
      <c r="H949" s="10"/>
      <c r="I949" s="10"/>
    </row>
    <row r="950" spans="6:9" ht="15.75" customHeight="1">
      <c r="F950" s="10"/>
      <c r="G950" s="10"/>
      <c r="H950" s="10"/>
      <c r="I950" s="10"/>
    </row>
    <row r="951" spans="6:9" ht="15.75" customHeight="1">
      <c r="F951" s="10"/>
      <c r="G951" s="10"/>
      <c r="H951" s="10"/>
      <c r="I951" s="10"/>
    </row>
    <row r="952" spans="6:9" ht="15.75" customHeight="1">
      <c r="F952" s="10"/>
      <c r="G952" s="10"/>
      <c r="H952" s="10"/>
      <c r="I952" s="10"/>
    </row>
    <row r="953" spans="6:9" ht="15.75" customHeight="1">
      <c r="F953" s="10"/>
      <c r="G953" s="10"/>
      <c r="H953" s="10"/>
      <c r="I953" s="10"/>
    </row>
    <row r="954" spans="6:9" ht="15.75" customHeight="1">
      <c r="F954" s="10"/>
      <c r="G954" s="10"/>
      <c r="H954" s="10"/>
      <c r="I954" s="10"/>
    </row>
    <row r="955" spans="6:9" ht="15.75" customHeight="1">
      <c r="F955" s="10"/>
      <c r="G955" s="10"/>
      <c r="H955" s="10"/>
      <c r="I955" s="10"/>
    </row>
    <row r="956" spans="6:9" ht="15.75" customHeight="1">
      <c r="F956" s="10"/>
      <c r="G956" s="10"/>
      <c r="H956" s="10"/>
      <c r="I956" s="10"/>
    </row>
    <row r="957" spans="6:9" ht="15.75" customHeight="1">
      <c r="F957" s="10"/>
      <c r="G957" s="10"/>
      <c r="H957" s="10"/>
      <c r="I957" s="10"/>
    </row>
    <row r="958" spans="6:9" ht="15.75" customHeight="1">
      <c r="F958" s="10"/>
      <c r="G958" s="10"/>
      <c r="H958" s="10"/>
      <c r="I958" s="10"/>
    </row>
    <row r="959" spans="6:9" ht="15.75" customHeight="1">
      <c r="F959" s="10"/>
      <c r="G959" s="10"/>
      <c r="H959" s="10"/>
      <c r="I959" s="10"/>
    </row>
    <row r="960" spans="6:9" ht="15.75" customHeight="1">
      <c r="F960" s="10"/>
      <c r="G960" s="10"/>
      <c r="H960" s="10"/>
      <c r="I960" s="10"/>
    </row>
    <row r="961" spans="6:9" ht="15.75" customHeight="1">
      <c r="F961" s="10"/>
      <c r="G961" s="10"/>
      <c r="H961" s="10"/>
      <c r="I961" s="10"/>
    </row>
    <row r="962" spans="6:9" ht="15.75" customHeight="1">
      <c r="F962" s="10"/>
      <c r="G962" s="10"/>
      <c r="H962" s="10"/>
      <c r="I962" s="10"/>
    </row>
    <row r="963" spans="6:9" ht="15.75" customHeight="1">
      <c r="F963" s="10"/>
      <c r="G963" s="10"/>
      <c r="H963" s="10"/>
      <c r="I963" s="10"/>
    </row>
    <row r="964" spans="6:9" ht="15.75" customHeight="1">
      <c r="F964" s="10"/>
      <c r="G964" s="10"/>
      <c r="H964" s="10"/>
      <c r="I964" s="10"/>
    </row>
    <row r="965" spans="6:9" ht="15.75" customHeight="1">
      <c r="F965" s="10"/>
      <c r="G965" s="10"/>
      <c r="H965" s="10"/>
      <c r="I965" s="10"/>
    </row>
    <row r="966" spans="6:9" ht="15.75" customHeight="1">
      <c r="F966" s="10"/>
      <c r="G966" s="10"/>
      <c r="H966" s="10"/>
      <c r="I966" s="10"/>
    </row>
    <row r="967" spans="6:9" ht="15.75" customHeight="1">
      <c r="F967" s="10"/>
      <c r="G967" s="10"/>
      <c r="H967" s="10"/>
      <c r="I967" s="10"/>
    </row>
    <row r="968" spans="6:9" ht="15.75" customHeight="1">
      <c r="F968" s="10"/>
      <c r="G968" s="10"/>
      <c r="H968" s="10"/>
      <c r="I968" s="10"/>
    </row>
    <row r="969" spans="6:9" ht="15.75" customHeight="1">
      <c r="F969" s="10"/>
      <c r="G969" s="10"/>
      <c r="H969" s="10"/>
      <c r="I969" s="10"/>
    </row>
    <row r="970" spans="6:9" ht="15.75" customHeight="1">
      <c r="F970" s="10"/>
      <c r="G970" s="10"/>
      <c r="H970" s="10"/>
      <c r="I970" s="10"/>
    </row>
    <row r="971" spans="6:9" ht="15.75" customHeight="1">
      <c r="F971" s="10"/>
      <c r="G971" s="10"/>
      <c r="H971" s="10"/>
      <c r="I971" s="10"/>
    </row>
    <row r="972" spans="6:9" ht="15.75" customHeight="1">
      <c r="F972" s="10"/>
      <c r="G972" s="10"/>
      <c r="H972" s="10"/>
      <c r="I972" s="10"/>
    </row>
    <row r="973" spans="6:9" ht="15.75" customHeight="1">
      <c r="F973" s="10"/>
      <c r="G973" s="10"/>
      <c r="H973" s="10"/>
      <c r="I973" s="10"/>
    </row>
    <row r="974" spans="6:9" ht="15.75" customHeight="1">
      <c r="F974" s="10"/>
      <c r="G974" s="10"/>
      <c r="H974" s="10"/>
      <c r="I974" s="10"/>
    </row>
    <row r="975" spans="6:9" ht="15.75" customHeight="1">
      <c r="F975" s="10"/>
      <c r="G975" s="10"/>
      <c r="H975" s="10"/>
      <c r="I975" s="10"/>
    </row>
    <row r="976" spans="6:9" ht="15.75" customHeight="1">
      <c r="F976" s="10"/>
      <c r="G976" s="10"/>
      <c r="H976" s="10"/>
      <c r="I976" s="10"/>
    </row>
    <row r="977" spans="6:9" ht="15.75" customHeight="1">
      <c r="F977" s="10"/>
      <c r="G977" s="10"/>
      <c r="H977" s="10"/>
      <c r="I977" s="10"/>
    </row>
    <row r="978" spans="6:9" ht="15.75" customHeight="1">
      <c r="F978" s="10"/>
      <c r="G978" s="10"/>
      <c r="H978" s="10"/>
      <c r="I978" s="10"/>
    </row>
    <row r="979" spans="6:9" ht="15.75" customHeight="1">
      <c r="F979" s="10"/>
      <c r="G979" s="10"/>
      <c r="H979" s="10"/>
      <c r="I979" s="10"/>
    </row>
    <row r="980" spans="6:9" ht="15.75" customHeight="1">
      <c r="F980" s="10"/>
      <c r="G980" s="10"/>
      <c r="H980" s="10"/>
      <c r="I980" s="10"/>
    </row>
    <row r="981" spans="6:9" ht="15.75" customHeight="1">
      <c r="F981" s="10"/>
      <c r="G981" s="10"/>
      <c r="H981" s="10"/>
      <c r="I981" s="10"/>
    </row>
    <row r="982" spans="6:9" ht="15.75" customHeight="1">
      <c r="F982" s="10"/>
      <c r="G982" s="10"/>
      <c r="H982" s="10"/>
      <c r="I982" s="10"/>
    </row>
    <row r="983" spans="6:9" ht="15.75" customHeight="1">
      <c r="F983" s="10"/>
      <c r="G983" s="10"/>
      <c r="H983" s="10"/>
      <c r="I983" s="10"/>
    </row>
    <row r="984" spans="6:9" ht="15.75" customHeight="1">
      <c r="F984" s="10"/>
      <c r="G984" s="10"/>
      <c r="H984" s="10"/>
      <c r="I984" s="10"/>
    </row>
    <row r="985" spans="6:9" ht="15.75" customHeight="1">
      <c r="F985" s="10"/>
      <c r="G985" s="10"/>
      <c r="H985" s="10"/>
      <c r="I985" s="10"/>
    </row>
    <row r="986" spans="6:9" ht="15.75" customHeight="1">
      <c r="F986" s="10"/>
      <c r="G986" s="10"/>
      <c r="H986" s="10"/>
      <c r="I986" s="10"/>
    </row>
    <row r="987" spans="6:9" ht="15.75" customHeight="1">
      <c r="F987" s="10"/>
      <c r="G987" s="10"/>
      <c r="H987" s="10"/>
      <c r="I987" s="10"/>
    </row>
    <row r="988" spans="6:9" ht="15.75" customHeight="1">
      <c r="F988" s="10"/>
      <c r="G988" s="10"/>
      <c r="H988" s="10"/>
      <c r="I988" s="10"/>
    </row>
    <row r="989" spans="6:9" ht="15.75" customHeight="1">
      <c r="F989" s="10"/>
      <c r="G989" s="10"/>
      <c r="H989" s="10"/>
      <c r="I989" s="10"/>
    </row>
    <row r="990" spans="6:9" ht="15.75" customHeight="1">
      <c r="F990" s="10"/>
      <c r="G990" s="10"/>
      <c r="H990" s="10"/>
      <c r="I990" s="10"/>
    </row>
    <row r="991" spans="6:9" ht="15.75" customHeight="1">
      <c r="F991" s="10"/>
      <c r="G991" s="10"/>
      <c r="H991" s="10"/>
      <c r="I991" s="10"/>
    </row>
    <row r="992" spans="6:9" ht="15.75" customHeight="1">
      <c r="F992" s="10"/>
      <c r="G992" s="10"/>
      <c r="H992" s="10"/>
      <c r="I992" s="10"/>
    </row>
    <row r="993" spans="6:9" ht="15.75" customHeight="1">
      <c r="F993" s="10"/>
      <c r="G993" s="10"/>
      <c r="H993" s="10"/>
      <c r="I993" s="10"/>
    </row>
    <row r="994" spans="6:9" ht="15.75" customHeight="1">
      <c r="F994" s="10"/>
      <c r="G994" s="10"/>
      <c r="H994" s="10"/>
      <c r="I994" s="10"/>
    </row>
    <row r="995" spans="6:9" ht="15.75" customHeight="1">
      <c r="F995" s="10"/>
      <c r="G995" s="10"/>
      <c r="H995" s="10"/>
      <c r="I995" s="10"/>
    </row>
    <row r="996" spans="6:9" ht="15.75" customHeight="1">
      <c r="F996" s="10"/>
      <c r="G996" s="10"/>
      <c r="H996" s="10"/>
      <c r="I996" s="10"/>
    </row>
    <row r="997" spans="6:9" ht="15.75" customHeight="1">
      <c r="F997" s="10"/>
      <c r="G997" s="10"/>
      <c r="H997" s="10"/>
      <c r="I997" s="10"/>
    </row>
    <row r="998" spans="6:9" ht="15.75" customHeight="1">
      <c r="F998" s="10"/>
      <c r="G998" s="10"/>
      <c r="H998" s="10"/>
      <c r="I998" s="10"/>
    </row>
    <row r="999" spans="6:9" ht="15.75" customHeight="1">
      <c r="F999" s="10"/>
      <c r="G999" s="10"/>
      <c r="H999" s="10"/>
      <c r="I999" s="10"/>
    </row>
    <row r="1000" spans="6:9" ht="15.75" customHeight="1">
      <c r="F1000" s="10"/>
      <c r="G1000" s="10"/>
      <c r="H1000" s="10"/>
      <c r="I1000" s="10"/>
    </row>
    <row r="1001" spans="6:9" ht="15.75" customHeight="1">
      <c r="F1001" s="10"/>
      <c r="G1001" s="10"/>
      <c r="H1001" s="10"/>
      <c r="I1001" s="10"/>
    </row>
    <row r="1002" spans="6:9" ht="15.75" customHeight="1">
      <c r="F1002" s="10"/>
      <c r="G1002" s="10"/>
      <c r="H1002" s="10"/>
      <c r="I1002" s="10"/>
    </row>
    <row r="1003" spans="6:9" ht="15.75" customHeight="1">
      <c r="F1003" s="10"/>
      <c r="G1003" s="10"/>
      <c r="H1003" s="10"/>
      <c r="I1003" s="10"/>
    </row>
    <row r="1004" spans="6:9" ht="15.75" customHeight="1">
      <c r="F1004" s="10"/>
      <c r="G1004" s="10"/>
      <c r="H1004" s="10"/>
      <c r="I1004" s="10"/>
    </row>
    <row r="1005" spans="6:9" ht="15.75" customHeight="1">
      <c r="F1005" s="10"/>
      <c r="G1005" s="10"/>
      <c r="H1005" s="10"/>
      <c r="I1005" s="10"/>
    </row>
    <row r="1006" spans="6:9" ht="15.75" customHeight="1">
      <c r="F1006" s="10"/>
      <c r="G1006" s="10"/>
      <c r="H1006" s="10"/>
      <c r="I1006" s="10"/>
    </row>
    <row r="1007" spans="6:9" ht="15.75" customHeight="1">
      <c r="F1007" s="10"/>
      <c r="G1007" s="10"/>
      <c r="H1007" s="10"/>
      <c r="I1007" s="10"/>
    </row>
    <row r="1008" spans="6:9" ht="15.75" customHeight="1">
      <c r="F1008" s="10"/>
      <c r="G1008" s="10"/>
      <c r="H1008" s="10"/>
      <c r="I1008" s="10"/>
    </row>
    <row r="1009" spans="6:9" ht="15.75" customHeight="1">
      <c r="F1009" s="10"/>
      <c r="G1009" s="10"/>
      <c r="H1009" s="10"/>
      <c r="I1009" s="10"/>
    </row>
    <row r="1010" spans="6:9" ht="15.75" customHeight="1">
      <c r="F1010" s="10"/>
      <c r="G1010" s="10"/>
      <c r="H1010" s="10"/>
      <c r="I1010" s="10"/>
    </row>
    <row r="1011" spans="6:9" ht="15.75" customHeight="1">
      <c r="F1011" s="10"/>
      <c r="G1011" s="10"/>
      <c r="H1011" s="10"/>
      <c r="I1011" s="10"/>
    </row>
    <row r="1012" spans="6:9" ht="15.75" customHeight="1">
      <c r="F1012" s="10"/>
      <c r="G1012" s="10"/>
      <c r="H1012" s="10"/>
      <c r="I1012" s="10"/>
    </row>
    <row r="1013" spans="6:9" ht="15.75" customHeight="1">
      <c r="F1013" s="10"/>
      <c r="G1013" s="10"/>
      <c r="H1013" s="10"/>
      <c r="I1013" s="10"/>
    </row>
    <row r="1014" spans="6:9" ht="15.75" customHeight="1">
      <c r="F1014" s="10"/>
      <c r="G1014" s="10"/>
      <c r="H1014" s="10"/>
      <c r="I1014" s="10"/>
    </row>
    <row r="1015" spans="6:9" ht="15.75" customHeight="1">
      <c r="F1015" s="10"/>
      <c r="G1015" s="10"/>
      <c r="H1015" s="10"/>
      <c r="I1015" s="10"/>
    </row>
    <row r="1016" spans="6:9" ht="15.75" customHeight="1">
      <c r="F1016" s="10"/>
      <c r="G1016" s="10"/>
      <c r="H1016" s="10"/>
      <c r="I1016" s="10"/>
    </row>
    <row r="1017" spans="6:9" ht="15.75" customHeight="1">
      <c r="F1017" s="10"/>
      <c r="G1017" s="10"/>
      <c r="H1017" s="10"/>
      <c r="I1017" s="10"/>
    </row>
    <row r="1018" spans="6:9" ht="15.75" customHeight="1">
      <c r="F1018" s="10"/>
      <c r="G1018" s="10"/>
      <c r="H1018" s="10"/>
      <c r="I1018" s="10"/>
    </row>
    <row r="1019" spans="6:9" ht="15.75" customHeight="1">
      <c r="F1019" s="10"/>
      <c r="G1019" s="10"/>
      <c r="H1019" s="10"/>
      <c r="I1019" s="10"/>
    </row>
    <row r="1020" spans="6:9" ht="15.75" customHeight="1">
      <c r="F1020" s="10"/>
      <c r="G1020" s="10"/>
      <c r="H1020" s="10"/>
      <c r="I1020" s="10"/>
    </row>
    <row r="1021" spans="6:9" ht="15.75" customHeight="1">
      <c r="F1021" s="10"/>
      <c r="G1021" s="10"/>
      <c r="H1021" s="10"/>
      <c r="I1021" s="10"/>
    </row>
    <row r="1022" spans="6:9" ht="15.75" customHeight="1">
      <c r="F1022" s="10"/>
      <c r="G1022" s="10"/>
      <c r="H1022" s="10"/>
      <c r="I1022" s="10"/>
    </row>
    <row r="1023" spans="6:9" ht="15.75" customHeight="1">
      <c r="F1023" s="10"/>
      <c r="G1023" s="10"/>
      <c r="H1023" s="10"/>
      <c r="I1023" s="10"/>
    </row>
    <row r="1024" spans="6:9" ht="15.75" customHeight="1">
      <c r="F1024" s="10"/>
      <c r="G1024" s="10"/>
      <c r="H1024" s="10"/>
      <c r="I1024" s="10"/>
    </row>
    <row r="1025" spans="6:9" ht="15" customHeight="1">
      <c r="F1025" s="10"/>
      <c r="G1025" s="10"/>
      <c r="H1025" s="10"/>
      <c r="I1025" s="10"/>
    </row>
    <row r="1026" spans="6:9" ht="15" customHeight="1">
      <c r="F1026" s="10"/>
      <c r="G1026" s="10"/>
      <c r="H1026" s="10"/>
      <c r="I1026" s="10"/>
    </row>
  </sheetData>
  <mergeCells count="38">
    <mergeCell ref="A178:G178"/>
    <mergeCell ref="A110:G110"/>
    <mergeCell ref="A118:G118"/>
    <mergeCell ref="A125:G125"/>
    <mergeCell ref="A135:G135"/>
    <mergeCell ref="A162:G162"/>
    <mergeCell ref="A197:B197"/>
    <mergeCell ref="A189:B189"/>
    <mergeCell ref="A190:B190"/>
    <mergeCell ref="A191:B191"/>
    <mergeCell ref="A192:B192"/>
    <mergeCell ref="A193:B193"/>
    <mergeCell ref="A194:B194"/>
    <mergeCell ref="A195:B195"/>
    <mergeCell ref="A186:B186"/>
    <mergeCell ref="A188:B188"/>
    <mergeCell ref="A196:B196"/>
    <mergeCell ref="A1:B1"/>
    <mergeCell ref="C1:I1"/>
    <mergeCell ref="A2:I2"/>
    <mergeCell ref="A67:G67"/>
    <mergeCell ref="A75:G75"/>
    <mergeCell ref="A182:G182"/>
    <mergeCell ref="A10:G10"/>
    <mergeCell ref="A184:G184"/>
    <mergeCell ref="A81:G81"/>
    <mergeCell ref="A84:G84"/>
    <mergeCell ref="A88:G88"/>
    <mergeCell ref="A93:G93"/>
    <mergeCell ref="A100:G100"/>
    <mergeCell ref="N3:P3"/>
    <mergeCell ref="N4:P4"/>
    <mergeCell ref="N5:P5"/>
    <mergeCell ref="A42:G42"/>
    <mergeCell ref="A51:G51"/>
    <mergeCell ref="A19:G19"/>
    <mergeCell ref="N6:P6"/>
    <mergeCell ref="N7:P7"/>
  </mergeCells>
  <phoneticPr fontId="12" type="noConversion"/>
  <dataValidations disablePrompts="1" count="1">
    <dataValidation type="list" allowBlank="1" showErrorMessage="1" sqref="F6:G6" xr:uid="{00000000-0002-0000-0000-000000000000}">
      <formula1>"COPASA,CEMIG,DEER-MG,DNIT,SETOP_Central,SETOP_Jequitinhonha,SETOP_Leste,SETOP_Norte,SETOP_Sul,SETOP_Triângulo,SINAPI,SUDECAP"</formula1>
    </dataValidation>
  </dataValidations>
  <pageMargins left="0.25" right="0.25" top="0.75" bottom="0.75" header="0" footer="0"/>
  <pageSetup paperSize="9" scale="3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Godoi</dc:creator>
  <cp:lastModifiedBy>Nicolas Godoi</cp:lastModifiedBy>
  <cp:lastPrinted>2024-02-05T13:56:28Z</cp:lastPrinted>
  <dcterms:created xsi:type="dcterms:W3CDTF">2021-05-18T20:28:43Z</dcterms:created>
  <dcterms:modified xsi:type="dcterms:W3CDTF">2024-02-26T09:54:20Z</dcterms:modified>
</cp:coreProperties>
</file>